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52" activeTab="2"/>
  </bookViews>
  <sheets>
    <sheet name="隐患汇总表" sheetId="9" r:id="rId1"/>
    <sheet name="数据" sheetId="16" r:id="rId2"/>
    <sheet name="隐患记录表2022" sheetId="19" r:id="rId3"/>
  </sheets>
  <definedNames>
    <definedName name="_xlnm._FilterDatabase" localSheetId="2" hidden="1">隐患记录表2022!$A$2:$IP$5</definedName>
    <definedName name="_xlnm.Print_Area" localSheetId="2">隐患记录表2022!$B$1:$J$2</definedName>
  </definedNames>
  <calcPr calcId="144525"/>
</workbook>
</file>

<file path=xl/sharedStrings.xml><?xml version="1.0" encoding="utf-8"?>
<sst xmlns="http://schemas.openxmlformats.org/spreadsheetml/2006/main" count="168" uniqueCount="115">
  <si>
    <t>工投集团各权属单位隐患排查与整改情况汇总</t>
  </si>
  <si>
    <t>单位</t>
  </si>
  <si>
    <t>青口投资公司</t>
  </si>
  <si>
    <t>台北投资公司</t>
  </si>
  <si>
    <t>徐圩投资公司</t>
  </si>
  <si>
    <t>灌西投资公司</t>
  </si>
  <si>
    <t>利海化工</t>
  </si>
  <si>
    <t>氨纶公司</t>
  </si>
  <si>
    <t>奥神新材料</t>
  </si>
  <si>
    <t>神特新材料</t>
  </si>
  <si>
    <t>金桥制盐</t>
  </si>
  <si>
    <t>华茂公司</t>
  </si>
  <si>
    <t>供电公司</t>
  </si>
  <si>
    <t>房地产公司</t>
  </si>
  <si>
    <t>供销公司</t>
  </si>
  <si>
    <t>资产公司</t>
  </si>
  <si>
    <t>金航公司</t>
  </si>
  <si>
    <t>纤维研究院</t>
  </si>
  <si>
    <t>合计</t>
  </si>
  <si>
    <t>月整改率</t>
  </si>
  <si>
    <t>隐患</t>
  </si>
  <si>
    <t>整改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</si>
  <si>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</si>
  <si>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</si>
  <si>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</si>
  <si>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</si>
  <si>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</si>
  <si>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</si>
  <si>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</si>
  <si>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</si>
  <si>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</si>
  <si>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</si>
  <si>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</si>
  <si>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</si>
  <si>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整改率</t>
  </si>
  <si>
    <t>列入整改计划</t>
  </si>
  <si>
    <t xml:space="preserve"> </t>
  </si>
  <si>
    <t>工投集团权属单位隐患分类分析表</t>
  </si>
  <si>
    <t>隐患类别</t>
  </si>
  <si>
    <t>物的状态</t>
  </si>
  <si>
    <t>人的行为</t>
  </si>
  <si>
    <t>管理缺陷</t>
  </si>
  <si>
    <t>1月隐患数量</t>
  </si>
  <si>
    <t>2月隐患数量</t>
  </si>
  <si>
    <t>3月隐患数量</t>
  </si>
  <si>
    <t>4月隐患数量</t>
  </si>
  <si>
    <t>5月隐患数量</t>
  </si>
  <si>
    <t>6月隐患数量</t>
  </si>
  <si>
    <t>7月隐患数量</t>
  </si>
  <si>
    <t>8月隐患数量</t>
  </si>
  <si>
    <t>9月隐患数量</t>
  </si>
  <si>
    <t>10月隐患数量</t>
  </si>
  <si>
    <t>11月隐患数量</t>
  </si>
  <si>
    <t>12月隐患数量</t>
  </si>
  <si>
    <t>隐患数量合计</t>
  </si>
  <si>
    <t>隐患数量</t>
  </si>
  <si>
    <t>事故类型</t>
  </si>
  <si>
    <t>说明</t>
  </si>
  <si>
    <t>危险等级</t>
  </si>
  <si>
    <t>事故原因</t>
  </si>
  <si>
    <t>伤害位置</t>
  </si>
  <si>
    <t>医疗等级</t>
  </si>
  <si>
    <t>事故损失</t>
  </si>
  <si>
    <t>火灾</t>
  </si>
  <si>
    <t>危险</t>
  </si>
  <si>
    <t>除发生问题的设备或者个人，可能造成其他可控的后果</t>
  </si>
  <si>
    <t>设计缺陷</t>
  </si>
  <si>
    <t>因设计没有考虑到的问题导致事件发生</t>
  </si>
  <si>
    <t>头、面部</t>
  </si>
  <si>
    <t>现场救治</t>
  </si>
  <si>
    <t>伤害</t>
  </si>
  <si>
    <t>一般</t>
  </si>
  <si>
    <t>除发生问题的设备或者个人，不产生其他后果</t>
  </si>
  <si>
    <t>设备缺陷</t>
  </si>
  <si>
    <t>因为设备的原因，导致事件的发生</t>
  </si>
  <si>
    <t>手、手臂</t>
  </si>
  <si>
    <t>医疗救治</t>
  </si>
  <si>
    <t>环境</t>
  </si>
  <si>
    <t>非常危险</t>
  </si>
  <si>
    <t>除发生问题的设备或者个人，能够引起不可控的后果</t>
  </si>
  <si>
    <t>人为原因</t>
  </si>
  <si>
    <t>因为人为操作失误造成事件的发生</t>
  </si>
  <si>
    <t>脚、腿</t>
  </si>
  <si>
    <t>限工事件</t>
  </si>
  <si>
    <t>工艺</t>
  </si>
  <si>
    <t>因为缺乏管理造成事件的发生</t>
  </si>
  <si>
    <t>损工事件</t>
  </si>
  <si>
    <t>爆炸</t>
  </si>
  <si>
    <t>其他</t>
  </si>
  <si>
    <t>无伤害</t>
  </si>
  <si>
    <t>灌西投资公司百日攻坚安全隐患整治推进表</t>
  </si>
  <si>
    <t>部门列表</t>
  </si>
  <si>
    <t>序号</t>
  </si>
  <si>
    <t>责任单位</t>
  </si>
  <si>
    <t>时间</t>
  </si>
  <si>
    <t>检查人员</t>
  </si>
  <si>
    <t>重点行业领域</t>
  </si>
  <si>
    <t>隐患内容</t>
  </si>
  <si>
    <t>整改措施</t>
  </si>
  <si>
    <t>责任人</t>
  </si>
  <si>
    <t>是否整改</t>
  </si>
  <si>
    <t>李国文、沈志兵、刘洪柱</t>
  </si>
  <si>
    <t>自建房领域</t>
  </si>
  <si>
    <t>老农工商大楼斜对面房屋损坏</t>
  </si>
  <si>
    <t>维修</t>
  </si>
  <si>
    <t>匡洪富</t>
  </si>
  <si>
    <t>否</t>
  </si>
  <si>
    <t>吴卫平、刘文能</t>
  </si>
  <si>
    <t>电力领域</t>
  </si>
  <si>
    <t>资源养殖区变压器超负荷</t>
  </si>
  <si>
    <t>更换变压器</t>
  </si>
  <si>
    <t>江德全</t>
  </si>
  <si>
    <t>西旺养殖区线路对地距离不足</t>
  </si>
  <si>
    <t>起高</t>
  </si>
  <si>
    <t>胡亚东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</si>
</sst>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21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0" fillId="0" borderId="0" xfId="0" applyFont="1">
      <alignment vertical="center"/>
    </xf>
    <xf numFmtId="0" fontId="12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6165054439018"/>
          <c:y val="0.0947865403543307"/>
          <c:w val="0.841176470588236"/>
          <c:h val="0.627882217847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隐患汇总表!$B$9</c:f>
              <c:strCache>
                <c:ptCount val="1"/>
                <c:pt idx="0">
                  <c:v>6月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隐患汇总表!$C$2:$AL$3</c:f>
              <c:multiLvlStrCache>
                <c:ptCount val="36"/>
                <c:lvl>
                  <c:pt idx="0">
                    <c:v>隐患</c:v>
                  </c:pt>
                  <c:pt idx="1">
                    <c:v>整改</c:v>
                  </c:pt>
                  <c:pt idx="2">
                    <c:v>隐患</c:v>
                  </c:pt>
                  <c:pt idx="3">
                    <c:v>整改</c:v>
                  </c:pt>
                  <c:pt idx="4">
                    <c:v>隐患</c:v>
                  </c:pt>
                  <c:pt idx="5">
                    <c:v>整改</c:v>
                  </c:pt>
                  <c:pt idx="6">
                    <c:v>隐患</c:v>
                  </c:pt>
                  <c:pt idx="7">
                    <c:v>整改</c:v>
                  </c:pt>
                  <c:pt idx="8">
                    <c:v>隐患</c:v>
                  </c:pt>
                  <c:pt idx="9">
                    <c:v>整改</c:v>
                  </c:pt>
                  <c:pt idx="10">
                    <c:v>隐患</c:v>
                  </c:pt>
                  <c:pt idx="11">
                    <c:v>整改</c:v>
                  </c:pt>
                  <c:pt idx="12">
                    <c:v>隐患</c:v>
                  </c:pt>
                  <c:pt idx="13">
                    <c:v>整改</c:v>
                  </c:pt>
                  <c:pt idx="14">
                    <c:v>隐患</c:v>
                  </c:pt>
                  <c:pt idx="15">
                    <c:v>整改</c:v>
                  </c:pt>
                  <c:pt idx="16">
                    <c:v>隐患</c:v>
                  </c:pt>
                  <c:pt idx="17">
                    <c:v>整改</c:v>
                  </c:pt>
                  <c:pt idx="18">
                    <c:v>隐患</c:v>
                  </c:pt>
                  <c:pt idx="19">
                    <c:v>整改</c:v>
                  </c:pt>
                  <c:pt idx="20">
                    <c:v>隐患</c:v>
                  </c:pt>
                  <c:pt idx="21">
                    <c:v>整改</c:v>
                  </c:pt>
                  <c:pt idx="22">
                    <c:v>隐患</c:v>
                  </c:pt>
                  <c:pt idx="23">
                    <c:v>整改</c:v>
                  </c:pt>
                  <c:pt idx="24">
                    <c:v>隐患</c:v>
                  </c:pt>
                  <c:pt idx="25">
                    <c:v>整改</c:v>
                  </c:pt>
                  <c:pt idx="26">
                    <c:v>隐患</c:v>
                  </c:pt>
                  <c:pt idx="27">
                    <c:v>整改</c:v>
                  </c:pt>
                  <c:pt idx="28">
                    <c:v>隐患</c:v>
                  </c:pt>
                  <c:pt idx="29">
                    <c:v>整改</c:v>
                  </c:pt>
                  <c:pt idx="30">
                    <c:v>隐患</c:v>
                  </c:pt>
                  <c:pt idx="31">
                    <c:v>整改</c:v>
                  </c:pt>
                  <c:pt idx="32">
                    <c:v>隐患</c:v>
                  </c:pt>
                  <c:pt idx="33">
                    <c:v>整改</c:v>
                  </c:pt>
                </c:lvl>
                <c:lvl>
                  <c:pt idx="0">
                    <c:v>青口投资公司</c:v>
                  </c:pt>
                  <c:pt idx="2">
                    <c:v>台北投资公司</c:v>
                  </c:pt>
                  <c:pt idx="4">
                    <c:v>徐圩投资公司</c:v>
                  </c:pt>
                  <c:pt idx="6">
                    <c:v>灌西投资公司</c:v>
                  </c:pt>
                  <c:pt idx="8">
                    <c:v>利海化工</c:v>
                  </c:pt>
                  <c:pt idx="10">
                    <c:v>氨纶公司</c:v>
                  </c:pt>
                  <c:pt idx="12">
                    <c:v>奥神新材料</c:v>
                  </c:pt>
                  <c:pt idx="14">
                    <c:v>神特新材料</c:v>
                  </c:pt>
                  <c:pt idx="16">
                    <c:v>金桥制盐</c:v>
                  </c:pt>
                  <c:pt idx="18">
                    <c:v>华茂公司</c:v>
                  </c:pt>
                  <c:pt idx="20">
                    <c:v>供电公司</c:v>
                  </c:pt>
                  <c:pt idx="22">
                    <c:v>房地产公司</c:v>
                  </c:pt>
                  <c:pt idx="24">
                    <c:v>供销公司</c:v>
                  </c:pt>
                  <c:pt idx="26">
                    <c:v>资产公司</c:v>
                  </c:pt>
                  <c:pt idx="28">
                    <c:v>金航公司</c:v>
                  </c:pt>
                  <c:pt idx="30">
                    <c:v>纤维研究院</c:v>
                  </c:pt>
                  <c:pt idx="32">
                    <c:v>合计</c:v>
                  </c:pt>
                  <c:pt idx="34" c:formatCode="0.00_ ">
                    <c:v>月整改率</c:v>
                  </c:pt>
                </c:lvl>
              </c:multiLvlStrCache>
            </c:multiLvlStrRef>
          </c:cat>
          <c:val>
            <c:numRef>
              <c:f>隐患汇总表!$C$16:$AJ$16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1300992"/>
        <c:axId val="201315072"/>
      </c:barChart>
      <c:catAx>
        <c:axId val="2013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315072"/>
        <c:crosses val="autoZero"/>
        <c:auto val="1"/>
        <c:lblAlgn val="ctr"/>
        <c:lblOffset val="100"/>
        <c:noMultiLvlLbl val="0"/>
      </c:catAx>
      <c:valAx>
        <c:axId val="201315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300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隐患分类分析</a:t>
            </a:r>
            <a:endParaRPr lang="zh-CN" altLang="en-US"/>
          </a:p>
        </c:rich>
      </c:tx>
      <c:layout>
        <c:manualLayout>
          <c:xMode val="edge"/>
          <c:yMode val="edge"/>
          <c:x val="0.338055555555556"/>
          <c:y val="0.05910487037684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854768153981"/>
          <c:y val="0.210203375529597"/>
          <c:w val="0.507222222222222"/>
          <c:h val="0.745686694671747"/>
        </c:manualLayout>
      </c:layout>
      <c:doughnutChart>
        <c:varyColors val="1"/>
        <c:ser>
          <c:idx val="0"/>
          <c:order val="0"/>
          <c:tx>
            <c:strRef>
              <c:f>隐患汇总表!$A$72</c:f>
              <c:strCache>
                <c:ptCount val="1"/>
                <c:pt idx="0">
                  <c:v>隐患数量合计</c:v>
                </c:pt>
              </c:strCache>
            </c:strRef>
          </c:tx>
          <c:explosion val="1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1"/>
              <c:layout>
                <c:manualLayout>
                  <c:x val="0.0929292929292931"/>
                  <c:y val="0.057383966244725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848484848484849"/>
                  <c:y val="0.077637130801687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隐患汇总表!$C$59:$E$59</c:f>
              <c:strCache>
                <c:ptCount val="3"/>
                <c:pt idx="0">
                  <c:v>物的状态</c:v>
                </c:pt>
                <c:pt idx="1">
                  <c:v>人的行为</c:v>
                </c:pt>
                <c:pt idx="2">
                  <c:v>管理缺陷</c:v>
                </c:pt>
              </c:strCache>
            </c:strRef>
          </c:cat>
          <c:val>
            <c:numRef>
              <c:f>隐患汇总表!$C$72:$E$72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1"/>
        </c:dLbls>
        <c:firstSliceAng val="192"/>
        <c:holeSize val="50"/>
      </c:doughnutChart>
      <c:spPr>
        <a:noFill/>
        <a:ln w="25400"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0209600134503"/>
          <c:y val="0.0843167411091158"/>
          <c:w val="0.86248582184012"/>
          <c:h val="0.6682674607194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隐患汇总表!$C$2:$AH$3</c:f>
              <c:multiLvlStrCache>
                <c:ptCount val="32"/>
                <c:lvl>
                  <c:pt idx="0">
                    <c:v>隐患</c:v>
                  </c:pt>
                  <c:pt idx="1">
                    <c:v>整改</c:v>
                  </c:pt>
                  <c:pt idx="2">
                    <c:v>隐患</c:v>
                  </c:pt>
                  <c:pt idx="3">
                    <c:v>整改</c:v>
                  </c:pt>
                  <c:pt idx="4">
                    <c:v>隐患</c:v>
                  </c:pt>
                  <c:pt idx="5">
                    <c:v>整改</c:v>
                  </c:pt>
                  <c:pt idx="6">
                    <c:v>隐患</c:v>
                  </c:pt>
                  <c:pt idx="7">
                    <c:v>整改</c:v>
                  </c:pt>
                  <c:pt idx="8">
                    <c:v>隐患</c:v>
                  </c:pt>
                  <c:pt idx="9">
                    <c:v>整改</c:v>
                  </c:pt>
                  <c:pt idx="10">
                    <c:v>隐患</c:v>
                  </c:pt>
                  <c:pt idx="11">
                    <c:v>整改</c:v>
                  </c:pt>
                  <c:pt idx="12">
                    <c:v>隐患</c:v>
                  </c:pt>
                  <c:pt idx="13">
                    <c:v>整改</c:v>
                  </c:pt>
                  <c:pt idx="14">
                    <c:v>隐患</c:v>
                  </c:pt>
                  <c:pt idx="15">
                    <c:v>整改</c:v>
                  </c:pt>
                  <c:pt idx="16">
                    <c:v>隐患</c:v>
                  </c:pt>
                  <c:pt idx="17">
                    <c:v>整改</c:v>
                  </c:pt>
                  <c:pt idx="18">
                    <c:v>隐患</c:v>
                  </c:pt>
                  <c:pt idx="19">
                    <c:v>整改</c:v>
                  </c:pt>
                  <c:pt idx="20">
                    <c:v>隐患</c:v>
                  </c:pt>
                  <c:pt idx="21">
                    <c:v>整改</c:v>
                  </c:pt>
                  <c:pt idx="22">
                    <c:v>隐患</c:v>
                  </c:pt>
                  <c:pt idx="23">
                    <c:v>整改</c:v>
                  </c:pt>
                  <c:pt idx="24">
                    <c:v>隐患</c:v>
                  </c:pt>
                  <c:pt idx="25">
                    <c:v>整改</c:v>
                  </c:pt>
                  <c:pt idx="26">
                    <c:v>隐患</c:v>
                  </c:pt>
                  <c:pt idx="27">
                    <c:v>整改</c:v>
                  </c:pt>
                  <c:pt idx="28">
                    <c:v>隐患</c:v>
                  </c:pt>
                  <c:pt idx="29">
                    <c:v>整改</c:v>
                  </c:pt>
                  <c:pt idx="30">
                    <c:v>隐患</c:v>
                  </c:pt>
                  <c:pt idx="31">
                    <c:v>整改</c:v>
                  </c:pt>
                </c:lvl>
                <c:lvl>
                  <c:pt idx="0">
                    <c:v>青口投资公司</c:v>
                  </c:pt>
                  <c:pt idx="2">
                    <c:v>台北投资公司</c:v>
                  </c:pt>
                  <c:pt idx="4">
                    <c:v>徐圩投资公司</c:v>
                  </c:pt>
                  <c:pt idx="6">
                    <c:v>灌西投资公司</c:v>
                  </c:pt>
                  <c:pt idx="8">
                    <c:v>利海化工</c:v>
                  </c:pt>
                  <c:pt idx="10">
                    <c:v>氨纶公司</c:v>
                  </c:pt>
                  <c:pt idx="12">
                    <c:v>奥神新材料</c:v>
                  </c:pt>
                  <c:pt idx="14">
                    <c:v>神特新材料</c:v>
                  </c:pt>
                  <c:pt idx="16">
                    <c:v>金桥制盐</c:v>
                  </c:pt>
                  <c:pt idx="18">
                    <c:v>华茂公司</c:v>
                  </c:pt>
                  <c:pt idx="20">
                    <c:v>供电公司</c:v>
                  </c:pt>
                  <c:pt idx="22">
                    <c:v>房地产公司</c:v>
                  </c:pt>
                  <c:pt idx="24">
                    <c:v>供销公司</c:v>
                  </c:pt>
                  <c:pt idx="26">
                    <c:v>资产公司</c:v>
                  </c:pt>
                  <c:pt idx="28">
                    <c:v>金航公司</c:v>
                  </c:pt>
                  <c:pt idx="30">
                    <c:v>纤维研究院</c:v>
                  </c:pt>
                </c:lvl>
              </c:multiLvlStrCache>
            </c:multiLvlStrRef>
          </c:cat>
          <c:val>
            <c:numRef>
              <c:f>隐患汇总表!$C$16:$AH$16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numFmt formatCode="#,##0.00;[Red]\-#,##0.00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隐患汇总表!$C$2:$AH$3</c:f>
              <c:multiLvlStrCache>
                <c:ptCount val="32"/>
                <c:lvl>
                  <c:pt idx="0">
                    <c:v>隐患</c:v>
                  </c:pt>
                  <c:pt idx="1">
                    <c:v>整改</c:v>
                  </c:pt>
                  <c:pt idx="2">
                    <c:v>隐患</c:v>
                  </c:pt>
                  <c:pt idx="3">
                    <c:v>整改</c:v>
                  </c:pt>
                  <c:pt idx="4">
                    <c:v>隐患</c:v>
                  </c:pt>
                  <c:pt idx="5">
                    <c:v>整改</c:v>
                  </c:pt>
                  <c:pt idx="6">
                    <c:v>隐患</c:v>
                  </c:pt>
                  <c:pt idx="7">
                    <c:v>整改</c:v>
                  </c:pt>
                  <c:pt idx="8">
                    <c:v>隐患</c:v>
                  </c:pt>
                  <c:pt idx="9">
                    <c:v>整改</c:v>
                  </c:pt>
                  <c:pt idx="10">
                    <c:v>隐患</c:v>
                  </c:pt>
                  <c:pt idx="11">
                    <c:v>整改</c:v>
                  </c:pt>
                  <c:pt idx="12">
                    <c:v>隐患</c:v>
                  </c:pt>
                  <c:pt idx="13">
                    <c:v>整改</c:v>
                  </c:pt>
                  <c:pt idx="14">
                    <c:v>隐患</c:v>
                  </c:pt>
                  <c:pt idx="15">
                    <c:v>整改</c:v>
                  </c:pt>
                  <c:pt idx="16">
                    <c:v>隐患</c:v>
                  </c:pt>
                  <c:pt idx="17">
                    <c:v>整改</c:v>
                  </c:pt>
                  <c:pt idx="18">
                    <c:v>隐患</c:v>
                  </c:pt>
                  <c:pt idx="19">
                    <c:v>整改</c:v>
                  </c:pt>
                  <c:pt idx="20">
                    <c:v>隐患</c:v>
                  </c:pt>
                  <c:pt idx="21">
                    <c:v>整改</c:v>
                  </c:pt>
                  <c:pt idx="22">
                    <c:v>隐患</c:v>
                  </c:pt>
                  <c:pt idx="23">
                    <c:v>整改</c:v>
                  </c:pt>
                  <c:pt idx="24">
                    <c:v>隐患</c:v>
                  </c:pt>
                  <c:pt idx="25">
                    <c:v>整改</c:v>
                  </c:pt>
                  <c:pt idx="26">
                    <c:v>隐患</c:v>
                  </c:pt>
                  <c:pt idx="27">
                    <c:v>整改</c:v>
                  </c:pt>
                  <c:pt idx="28">
                    <c:v>隐患</c:v>
                  </c:pt>
                  <c:pt idx="29">
                    <c:v>整改</c:v>
                  </c:pt>
                  <c:pt idx="30">
                    <c:v>隐患</c:v>
                  </c:pt>
                  <c:pt idx="31">
                    <c:v>整改</c:v>
                  </c:pt>
                </c:lvl>
                <c:lvl>
                  <c:pt idx="0">
                    <c:v>青口投资公司</c:v>
                  </c:pt>
                  <c:pt idx="2">
                    <c:v>台北投资公司</c:v>
                  </c:pt>
                  <c:pt idx="4">
                    <c:v>徐圩投资公司</c:v>
                  </c:pt>
                  <c:pt idx="6">
                    <c:v>灌西投资公司</c:v>
                  </c:pt>
                  <c:pt idx="8">
                    <c:v>利海化工</c:v>
                  </c:pt>
                  <c:pt idx="10">
                    <c:v>氨纶公司</c:v>
                  </c:pt>
                  <c:pt idx="12">
                    <c:v>奥神新材料</c:v>
                  </c:pt>
                  <c:pt idx="14">
                    <c:v>神特新材料</c:v>
                  </c:pt>
                  <c:pt idx="16">
                    <c:v>金桥制盐</c:v>
                  </c:pt>
                  <c:pt idx="18">
                    <c:v>华茂公司</c:v>
                  </c:pt>
                  <c:pt idx="20">
                    <c:v>供电公司</c:v>
                  </c:pt>
                  <c:pt idx="22">
                    <c:v>房地产公司</c:v>
                  </c:pt>
                  <c:pt idx="24">
                    <c:v>供销公司</c:v>
                  </c:pt>
                  <c:pt idx="26">
                    <c:v>资产公司</c:v>
                  </c:pt>
                  <c:pt idx="28">
                    <c:v>金航公司</c:v>
                  </c:pt>
                  <c:pt idx="30">
                    <c:v>纤维研究院</c:v>
                  </c:pt>
                </c:lvl>
              </c:multiLvlStrCache>
            </c:multiLvlStrRef>
          </c:cat>
          <c:val>
            <c:numRef>
              <c:f>隐患汇总表!$C$17:$AH$17</c:f>
              <c:numCache>
                <c:formatCode>0.00_ </c:formatCode>
                <c:ptCount val="32"/>
                <c:pt idx="0">
                  <c:v>100</c:v>
                </c:pt>
                <c:pt idx="2">
                  <c:v>100</c:v>
                </c:pt>
                <c:pt idx="4">
                  <c:v>100</c:v>
                </c:pt>
                <c:pt idx="6">
                  <c:v>100</c:v>
                </c:pt>
                <c:pt idx="8">
                  <c:v>100</c:v>
                </c:pt>
                <c:pt idx="10">
                  <c:v>100</c:v>
                </c:pt>
                <c:pt idx="12">
                  <c:v>100</c:v>
                </c:pt>
                <c:pt idx="14">
                  <c:v>100</c:v>
                </c:pt>
                <c:pt idx="16">
                  <c:v>100</c:v>
                </c:pt>
                <c:pt idx="18">
                  <c:v>100</c:v>
                </c:pt>
                <c:pt idx="20">
                  <c:v>100</c:v>
                </c:pt>
                <c:pt idx="22">
                  <c:v>100</c:v>
                </c:pt>
                <c:pt idx="24">
                  <c:v>100</c:v>
                </c:pt>
                <c:pt idx="26">
                  <c:v>100</c:v>
                </c:pt>
                <c:pt idx="28">
                  <c:v>100</c:v>
                </c:pt>
                <c:pt idx="30">
                  <c:v>100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1842688"/>
        <c:axId val="201844224"/>
      </c:barChart>
      <c:catAx>
        <c:axId val="201842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844224"/>
        <c:crosses val="autoZero"/>
        <c:auto val="1"/>
        <c:lblAlgn val="ctr"/>
        <c:lblOffset val="100"/>
        <c:noMultiLvlLbl val="0"/>
      </c:catAx>
      <c:valAx>
        <c:axId val="20184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842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月隐患分类分析</a:t>
            </a:r>
            <a:endParaRPr lang="zh-CN" altLang="en-US"/>
          </a:p>
        </c:rich>
      </c:tx>
      <c:layout>
        <c:manualLayout>
          <c:xMode val="edge"/>
          <c:yMode val="edge"/>
          <c:x val="0.338055555555556"/>
          <c:y val="0.05910487037684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854768153981"/>
          <c:y val="0.210203375529597"/>
          <c:w val="0.507222222222222"/>
          <c:h val="0.745686694671747"/>
        </c:manualLayout>
      </c:layout>
      <c:doughnutChart>
        <c:varyColors val="1"/>
        <c:ser>
          <c:idx val="0"/>
          <c:order val="0"/>
          <c:tx>
            <c:strRef>
              <c:f>隐患汇总表!$A$66</c:f>
              <c:strCache>
                <c:ptCount val="1"/>
                <c:pt idx="0">
                  <c:v>7月隐患数量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1"/>
              <c:layout>
                <c:manualLayout>
                  <c:x val="0.0929292929292931"/>
                  <c:y val="0.057383966244725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848484848484849"/>
                  <c:y val="0.077637130801687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隐患汇总表!$C$59:$E$59</c:f>
              <c:strCache>
                <c:ptCount val="3"/>
                <c:pt idx="0">
                  <c:v>物的状态</c:v>
                </c:pt>
                <c:pt idx="1">
                  <c:v>人的行为</c:v>
                </c:pt>
                <c:pt idx="2">
                  <c:v>管理缺陷</c:v>
                </c:pt>
              </c:strCache>
            </c:strRef>
          </c:cat>
          <c:val>
            <c:numRef>
              <c:f>隐患汇总表!$C$66:$E$66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1"/>
        </c:dLbls>
        <c:firstSliceAng val="192"/>
        <c:holeSize val="50"/>
      </c:doughnutChart>
      <c:spPr>
        <a:noFill/>
        <a:ln w="25400"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295275</xdr:colOff>
      <xdr:row>25</xdr:row>
      <xdr:rowOff>76200</xdr:rowOff>
    </xdr:from>
    <xdr:to>
      <xdr:col>44</xdr:col>
      <xdr:colOff>85725</xdr:colOff>
      <xdr:row>55</xdr:row>
      <xdr:rowOff>152400</xdr:rowOff>
    </xdr:to>
    <xdr:graphicFrame>
      <xdr:nvGraphicFramePr>
        <xdr:cNvPr id="23300" name="图表 1"/>
        <xdr:cNvGraphicFramePr/>
      </xdr:nvGraphicFramePr>
      <xdr:xfrm>
        <a:off x="9010650" y="7177405"/>
        <a:ext cx="9163050" cy="5448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152233</xdr:colOff>
      <xdr:row>57</xdr:row>
      <xdr:rowOff>171449</xdr:rowOff>
    </xdr:from>
    <xdr:to>
      <xdr:col>19</xdr:col>
      <xdr:colOff>104776</xdr:colOff>
      <xdr:row>79</xdr:row>
      <xdr:rowOff>161924</xdr:rowOff>
    </xdr:to>
    <xdr:graphicFrame>
      <xdr:nvGraphicFramePr>
        <xdr:cNvPr id="23301" name="图表 1"/>
        <xdr:cNvGraphicFramePr/>
      </xdr:nvGraphicFramePr>
      <xdr:xfrm>
        <a:off x="3314065" y="12987020"/>
        <a:ext cx="4210685" cy="3943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23</xdr:row>
      <xdr:rowOff>104775</xdr:rowOff>
    </xdr:from>
    <xdr:to>
      <xdr:col>20</xdr:col>
      <xdr:colOff>228600</xdr:colOff>
      <xdr:row>52</xdr:row>
      <xdr:rowOff>19050</xdr:rowOff>
    </xdr:to>
    <xdr:graphicFrame>
      <xdr:nvGraphicFramePr>
        <xdr:cNvPr id="6" name="图表 5"/>
        <xdr:cNvGraphicFramePr/>
      </xdr:nvGraphicFramePr>
      <xdr:xfrm>
        <a:off x="1114425" y="6863080"/>
        <a:ext cx="6858000" cy="4886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42780</xdr:colOff>
      <xdr:row>19</xdr:row>
      <xdr:rowOff>95250</xdr:rowOff>
    </xdr:from>
    <xdr:to>
      <xdr:col>16</xdr:col>
      <xdr:colOff>152400</xdr:colOff>
      <xdr:row>22</xdr:row>
      <xdr:rowOff>47625</xdr:rowOff>
    </xdr:to>
    <xdr:sp>
      <xdr:nvSpPr>
        <xdr:cNvPr id="2" name="TextBox 1"/>
        <xdr:cNvSpPr txBox="1"/>
      </xdr:nvSpPr>
      <xdr:spPr>
        <a:xfrm>
          <a:off x="4757420" y="6167755"/>
          <a:ext cx="175768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2000"/>
            <a:t>隐患与整改分析</a:t>
          </a:r>
          <a:endParaRPr lang="zh-CN" altLang="en-US" sz="2000"/>
        </a:p>
      </xdr:txBody>
    </xdr:sp>
    <xdr:clientData/>
  </xdr:twoCellAnchor>
  <xdr:twoCellAnchor>
    <xdr:from>
      <xdr:col>23</xdr:col>
      <xdr:colOff>209383</xdr:colOff>
      <xdr:row>56</xdr:row>
      <xdr:rowOff>38099</xdr:rowOff>
    </xdr:from>
    <xdr:to>
      <xdr:col>38</xdr:col>
      <xdr:colOff>657226</xdr:colOff>
      <xdr:row>78</xdr:row>
      <xdr:rowOff>28574</xdr:rowOff>
    </xdr:to>
    <xdr:graphicFrame>
      <xdr:nvGraphicFramePr>
        <xdr:cNvPr id="8" name="图表 1"/>
        <xdr:cNvGraphicFramePr/>
      </xdr:nvGraphicFramePr>
      <xdr:xfrm>
        <a:off x="8924290" y="12682220"/>
        <a:ext cx="5706110" cy="3943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85"/>
  <sheetViews>
    <sheetView workbookViewId="0">
      <selection activeCell="I54" sqref="I54"/>
    </sheetView>
  </sheetViews>
  <sheetFormatPr defaultColWidth="9" defaultRowHeight="13.5"/>
  <cols>
    <col min="2" max="2" width="5.625" style="67" customWidth="1"/>
    <col min="3" max="10" width="5.375" customWidth="1"/>
    <col min="11" max="11" width="4.25" customWidth="1"/>
    <col min="12" max="12" width="4.375" customWidth="1"/>
    <col min="13" max="13" width="4.125" customWidth="1"/>
    <col min="14" max="14" width="3.875" customWidth="1"/>
    <col min="15" max="15" width="4.5" customWidth="1"/>
    <col min="16" max="16" width="4.75" customWidth="1"/>
    <col min="17" max="17" width="4.875" customWidth="1"/>
    <col min="18" max="19" width="4.5" customWidth="1"/>
    <col min="20" max="21" width="4.25" customWidth="1"/>
    <col min="22" max="22" width="4" customWidth="1"/>
    <col min="23" max="23" width="4.5" customWidth="1"/>
    <col min="24" max="24" width="4.25" customWidth="1"/>
    <col min="25" max="25" width="5" customWidth="1"/>
    <col min="26" max="26" width="4.875" customWidth="1"/>
    <col min="27" max="27" width="4.25" customWidth="1"/>
    <col min="28" max="28" width="4" customWidth="1"/>
    <col min="29" max="31" width="4.5" customWidth="1"/>
    <col min="32" max="32" width="4.375" customWidth="1"/>
    <col min="33" max="34" width="5" customWidth="1"/>
    <col min="35" max="35" width="4" customWidth="1"/>
    <col min="36" max="36" width="3.5" customWidth="1"/>
    <col min="37" max="37" width="7" customWidth="1"/>
    <col min="38" max="38" width="4.25" customWidth="1"/>
    <col min="39" max="39" width="9" style="68" customWidth="1"/>
  </cols>
  <sheetData>
    <row r="1" ht="40.5" customHeight="1" spans="2:37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="65" customFormat="1" ht="24.95" customHeight="1" spans="2:37">
      <c r="B2" s="71" t="s">
        <v>1</v>
      </c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2"/>
      <c r="O2" s="72" t="s">
        <v>8</v>
      </c>
      <c r="P2" s="72"/>
      <c r="Q2" s="72" t="s">
        <v>9</v>
      </c>
      <c r="R2" s="72"/>
      <c r="S2" s="72" t="s">
        <v>10</v>
      </c>
      <c r="T2" s="72"/>
      <c r="U2" s="72" t="s">
        <v>11</v>
      </c>
      <c r="V2" s="72"/>
      <c r="W2" s="72" t="s">
        <v>12</v>
      </c>
      <c r="X2" s="72"/>
      <c r="Y2" s="72" t="s">
        <v>13</v>
      </c>
      <c r="Z2" s="72"/>
      <c r="AA2" s="72" t="s">
        <v>14</v>
      </c>
      <c r="AB2" s="72"/>
      <c r="AC2" s="72" t="s">
        <v>15</v>
      </c>
      <c r="AD2" s="72"/>
      <c r="AE2" s="72" t="s">
        <v>16</v>
      </c>
      <c r="AF2" s="72"/>
      <c r="AG2" s="72" t="s">
        <v>17</v>
      </c>
      <c r="AH2" s="72"/>
      <c r="AI2" s="71" t="s">
        <v>18</v>
      </c>
      <c r="AJ2" s="71"/>
      <c r="AK2" s="83" t="s">
        <v>19</v>
      </c>
    </row>
    <row r="3" s="65" customFormat="1" ht="24.95" customHeight="1" spans="2:37">
      <c r="B3" s="71"/>
      <c r="C3" s="71" t="s">
        <v>20</v>
      </c>
      <c r="D3" s="71" t="s">
        <v>21</v>
      </c>
      <c r="E3" s="71" t="s">
        <v>20</v>
      </c>
      <c r="F3" s="71" t="s">
        <v>21</v>
      </c>
      <c r="G3" s="71" t="s">
        <v>20</v>
      </c>
      <c r="H3" s="71" t="s">
        <v>21</v>
      </c>
      <c r="I3" s="71" t="s">
        <v>20</v>
      </c>
      <c r="J3" s="71" t="s">
        <v>21</v>
      </c>
      <c r="K3" s="71" t="s">
        <v>20</v>
      </c>
      <c r="L3" s="71" t="s">
        <v>21</v>
      </c>
      <c r="M3" s="71" t="s">
        <v>20</v>
      </c>
      <c r="N3" s="71" t="s">
        <v>21</v>
      </c>
      <c r="O3" s="71" t="s">
        <v>20</v>
      </c>
      <c r="P3" s="71" t="s">
        <v>21</v>
      </c>
      <c r="Q3" s="71" t="s">
        <v>20</v>
      </c>
      <c r="R3" s="71" t="s">
        <v>21</v>
      </c>
      <c r="S3" s="71" t="s">
        <v>20</v>
      </c>
      <c r="T3" s="71" t="s">
        <v>21</v>
      </c>
      <c r="U3" s="71" t="s">
        <v>20</v>
      </c>
      <c r="V3" s="71" t="s">
        <v>21</v>
      </c>
      <c r="W3" s="71" t="s">
        <v>20</v>
      </c>
      <c r="X3" s="71" t="s">
        <v>21</v>
      </c>
      <c r="Y3" s="71" t="s">
        <v>20</v>
      </c>
      <c r="Z3" s="71" t="s">
        <v>21</v>
      </c>
      <c r="AA3" s="71" t="s">
        <v>20</v>
      </c>
      <c r="AB3" s="71" t="s">
        <v>21</v>
      </c>
      <c r="AC3" s="71" t="s">
        <v>20</v>
      </c>
      <c r="AD3" s="71" t="s">
        <v>21</v>
      </c>
      <c r="AE3" s="71" t="s">
        <v>20</v>
      </c>
      <c r="AF3" s="71" t="s">
        <v>21</v>
      </c>
      <c r="AG3" s="71" t="s">
        <v>20</v>
      </c>
      <c r="AH3" s="71" t="s">
        <v>21</v>
      </c>
      <c r="AI3" s="71" t="s">
        <v>20</v>
      </c>
      <c r="AJ3" s="71" t="s">
        <v>21</v>
      </c>
      <c r="AK3" s="83"/>
    </row>
    <row r="4" s="65" customFormat="1" ht="24.95" customHeight="1" spans="2:37">
      <c r="B4" s="73" t="s">
        <v>22</v>
      </c>
      <c r="C4" s="71" t="e">
        <f>COUNTIFS(隐患记录表2022!#REF!,"="&amp;C$2,隐患记录表2022!$C:$C,"="&amp;$B4)</f>
        <v>#REF!</v>
      </c>
      <c r="D4" s="71" t="e">
        <f>COUNTIFS(隐患记录表2022!$J:$J,"=√",隐患记录表2022!$C:$C,"="&amp;$B4,隐患记录表2022!#REF!,"="&amp;C$2)</f>
        <v>#REF!</v>
      </c>
      <c r="E4" s="71" t="e">
        <f>COUNTIFS(隐患记录表2022!#REF!,"="&amp;E$2,隐患记录表2022!$C:$C,"="&amp;$B4)</f>
        <v>#REF!</v>
      </c>
      <c r="F4" s="71" t="e">
        <f>COUNTIFS(隐患记录表2022!$J:$J,"=√",隐患记录表2022!$C:$C,"="&amp;$B4,隐患记录表2022!#REF!,"="&amp;E$2)</f>
        <v>#REF!</v>
      </c>
      <c r="G4" s="71" t="e">
        <f>COUNTIFS(隐患记录表2022!#REF!,"="&amp;G$2,隐患记录表2022!$C:$C,"="&amp;$B4)</f>
        <v>#REF!</v>
      </c>
      <c r="H4" s="71" t="e">
        <f>COUNTIFS(隐患记录表2022!$J:$J,"=√",隐患记录表2022!$C:$C,"="&amp;$B4,隐患记录表2022!#REF!,"="&amp;G$2)</f>
        <v>#REF!</v>
      </c>
      <c r="I4" s="71" t="e">
        <f>COUNTIFS(隐患记录表2022!#REF!,"="&amp;I$2,隐患记录表2022!$C:$C,"="&amp;$B4)</f>
        <v>#REF!</v>
      </c>
      <c r="J4" s="71" t="e">
        <f>COUNTIFS(隐患记录表2022!$J:$J,"=√",隐患记录表2022!$C:$C,"="&amp;$B4,隐患记录表2022!#REF!,"="&amp;I$2)</f>
        <v>#REF!</v>
      </c>
      <c r="K4" s="71" t="e">
        <f>COUNTIFS(隐患记录表2022!#REF!,"="&amp;K$2,隐患记录表2022!$C:$C,"="&amp;$B4)</f>
        <v>#REF!</v>
      </c>
      <c r="L4" s="71" t="e">
        <f>COUNTIFS(隐患记录表2022!$J:$J,"=√",隐患记录表2022!$C:$C,"="&amp;$B4,隐患记录表2022!#REF!,"="&amp;K$2)</f>
        <v>#REF!</v>
      </c>
      <c r="M4" s="71" t="e">
        <f>COUNTIFS(隐患记录表2022!#REF!,"="&amp;M$2,隐患记录表2022!$C:$C,"="&amp;$B4)</f>
        <v>#REF!</v>
      </c>
      <c r="N4" s="71" t="e">
        <f>COUNTIFS(隐患记录表2022!$J:$J,"=√",隐患记录表2022!$C:$C,"="&amp;$B4,隐患记录表2022!#REF!,"="&amp;M$2)</f>
        <v>#REF!</v>
      </c>
      <c r="O4" s="71" t="e">
        <f>COUNTIFS(隐患记录表2022!#REF!,"="&amp;O$2,隐患记录表2022!$C:$C,"="&amp;$B4)</f>
        <v>#REF!</v>
      </c>
      <c r="P4" s="71" t="e">
        <f>COUNTIFS(隐患记录表2022!$J:$J,"=√",隐患记录表2022!$C:$C,"="&amp;$B4,隐患记录表2022!#REF!,"="&amp;O$2)</f>
        <v>#REF!</v>
      </c>
      <c r="Q4" s="71" t="e">
        <f>COUNTIFS(隐患记录表2022!#REF!,"="&amp;Q$2,隐患记录表2022!$C:$C,"="&amp;$B4)</f>
        <v>#REF!</v>
      </c>
      <c r="R4" s="71" t="e">
        <f>COUNTIFS(隐患记录表2022!$J:$J,"=√",隐患记录表2022!$C:$C,"="&amp;$B4,隐患记录表2022!#REF!,"="&amp;Q$2)</f>
        <v>#REF!</v>
      </c>
      <c r="S4" s="71" t="e">
        <f>COUNTIFS(隐患记录表2022!#REF!,"="&amp;S$2,隐患记录表2022!$C:$C,"="&amp;$B4)</f>
        <v>#REF!</v>
      </c>
      <c r="T4" s="71" t="e">
        <f>COUNTIFS(隐患记录表2022!$J:$J,"=√",隐患记录表2022!$C:$C,"="&amp;$B4,隐患记录表2022!#REF!,"="&amp;S$2)</f>
        <v>#REF!</v>
      </c>
      <c r="U4" s="71" t="e">
        <f>COUNTIFS(隐患记录表2022!#REF!,"="&amp;U$2,隐患记录表2022!$C:$C,"="&amp;$B4)</f>
        <v>#REF!</v>
      </c>
      <c r="V4" s="71" t="e">
        <f>COUNTIFS(隐患记录表2022!$J:$J,"=√",隐患记录表2022!$C:$C,"="&amp;$B4,隐患记录表2022!#REF!,"="&amp;U$2)</f>
        <v>#REF!</v>
      </c>
      <c r="W4" s="71" t="e">
        <f>COUNTIFS(隐患记录表2022!#REF!,"="&amp;W$2,隐患记录表2022!$C:$C,"="&amp;$B4)</f>
        <v>#REF!</v>
      </c>
      <c r="X4" s="71" t="e">
        <f>COUNTIFS(隐患记录表2022!$J:$J,"=√",隐患记录表2022!$C:$C,"="&amp;$B4,隐患记录表2022!#REF!,"="&amp;W$2)</f>
        <v>#REF!</v>
      </c>
      <c r="Y4" s="71" t="e">
        <f>COUNTIFS(隐患记录表2022!#REF!,"="&amp;Y$2,隐患记录表2022!$C:$C,"="&amp;$B4)</f>
        <v>#REF!</v>
      </c>
      <c r="Z4" s="71" t="e">
        <f>COUNTIFS(隐患记录表2022!$J:$J,"=√",隐患记录表2022!$C:$C,"="&amp;$B4,隐患记录表2022!#REF!,"="&amp;Y$2)</f>
        <v>#REF!</v>
      </c>
      <c r="AA4" s="71" t="e">
        <f>COUNTIFS(隐患记录表2022!#REF!,"="&amp;AA$2,隐患记录表2022!$C:$C,"="&amp;$B4)</f>
        <v>#REF!</v>
      </c>
      <c r="AB4" s="71" t="e">
        <f>COUNTIFS(隐患记录表2022!$J:$J,"=√",隐患记录表2022!$C:$C,"="&amp;$B4,隐患记录表2022!#REF!,"="&amp;AA$2)</f>
        <v>#REF!</v>
      </c>
      <c r="AC4" s="71" t="e">
        <f>COUNTIFS(隐患记录表2022!#REF!,"="&amp;AC$2,隐患记录表2022!$C:$C,"="&amp;$B4)</f>
        <v>#REF!</v>
      </c>
      <c r="AD4" s="71" t="e">
        <f>COUNTIFS(隐患记录表2022!$J:$J,"=√",隐患记录表2022!$C:$C,"="&amp;$B4,隐患记录表2022!#REF!,"="&amp;AC$2)</f>
        <v>#REF!</v>
      </c>
      <c r="AE4" s="71" t="e">
        <f>COUNTIFS(隐患记录表2022!#REF!,"="&amp;AE$2,隐患记录表2022!$C:$C,"="&amp;$B4)</f>
        <v>#REF!</v>
      </c>
      <c r="AF4" s="71" t="e">
        <f>COUNTIFS(隐患记录表2022!$J:$J,"=√",隐患记录表2022!$C:$C,"="&amp;$B4,隐患记录表2022!#REF!,"="&amp;AE$2)</f>
        <v>#REF!</v>
      </c>
      <c r="AG4" s="71" t="e">
        <f>COUNTIFS(隐患记录表2022!#REF!,"="&amp;AG$2,隐患记录表2022!$C:$C,"="&amp;$B4)</f>
        <v>#REF!</v>
      </c>
      <c r="AH4" s="71" t="e">
        <f>COUNTIFS(隐患记录表2022!$J:$J,"=√",隐患记录表2022!$C:$C,"="&amp;$B4,隐患记录表2022!#REF!,"="&amp;AG$2)</f>
        <v>#REF!</v>
      </c>
      <c r="AI4" s="71" t="e">
        <f t="shared" ref="AI4:AI15" si="0">C4+E4+G4+I4+K4+M4+O4+Q4+S4+U4+W4+Y4+AA4+AC4+AE4+AG4</f>
        <v>#REF!</v>
      </c>
      <c r="AJ4" s="71" t="e">
        <f t="shared" ref="AJ4:AJ13" si="1">D4+F4+H4+J4+L4+N4+P4+R4+T4+V4+X4+Z4+AB4+AD4+AF4+AH4</f>
        <v>#REF!</v>
      </c>
      <c r="AK4" s="83">
        <f>IFERROR(AJ4/AI4*100,100)</f>
        <v>100</v>
      </c>
    </row>
    <row r="5" s="65" customFormat="1" ht="24.95" customHeight="1" spans="2:37">
      <c r="B5" s="73" t="s">
        <v>23</v>
      </c>
      <c r="C5" s="71" t="e">
        <f>COUNTIFS(隐患记录表2022!#REF!,"="&amp;C$2,隐患记录表2022!$C:$C,"="&amp;$B5)</f>
        <v>#REF!</v>
      </c>
      <c r="D5" s="71" t="e">
        <f>COUNTIFS(隐患记录表2022!$J:$J,"=√",隐患记录表2022!$C:$C,"="&amp;$B5,隐患记录表2022!#REF!,"="&amp;C$2)</f>
        <v>#REF!</v>
      </c>
      <c r="E5" s="71" t="e">
        <f>COUNTIFS(隐患记录表2022!#REF!,"="&amp;E$2,隐患记录表2022!$C:$C,"="&amp;$B5)</f>
        <v>#REF!</v>
      </c>
      <c r="F5" s="71" t="e">
        <f>COUNTIFS(隐患记录表2022!$J:$J,"=√",隐患记录表2022!$C:$C,"="&amp;$B5,隐患记录表2022!#REF!,"="&amp;E$2)</f>
        <v>#REF!</v>
      </c>
      <c r="G5" s="71" t="e">
        <f>COUNTIFS(隐患记录表2022!#REF!,"="&amp;G$2,隐患记录表2022!$C:$C,"="&amp;$B5)</f>
        <v>#REF!</v>
      </c>
      <c r="H5" s="71" t="e">
        <f>COUNTIFS(隐患记录表2022!$J:$J,"=√",隐患记录表2022!$C:$C,"="&amp;$B5,隐患记录表2022!#REF!,"="&amp;G$2)</f>
        <v>#REF!</v>
      </c>
      <c r="I5" s="71" t="e">
        <f>COUNTIFS(隐患记录表2022!#REF!,"="&amp;I$2,隐患记录表2022!$C:$C,"="&amp;$B5)</f>
        <v>#REF!</v>
      </c>
      <c r="J5" s="71" t="e">
        <f>COUNTIFS(隐患记录表2022!$J:$J,"=√",隐患记录表2022!$C:$C,"="&amp;$B5,隐患记录表2022!#REF!,"="&amp;I$2)</f>
        <v>#REF!</v>
      </c>
      <c r="K5" s="71" t="e">
        <f>COUNTIFS(隐患记录表2022!#REF!,"="&amp;K$2,隐患记录表2022!$C:$C,"="&amp;$B5)</f>
        <v>#REF!</v>
      </c>
      <c r="L5" s="71" t="e">
        <f>COUNTIFS(隐患记录表2022!$J:$J,"=√",隐患记录表2022!$C:$C,"="&amp;$B5,隐患记录表2022!#REF!,"="&amp;K$2)</f>
        <v>#REF!</v>
      </c>
      <c r="M5" s="71" t="e">
        <f>COUNTIFS(隐患记录表2022!#REF!,"="&amp;M$2,隐患记录表2022!$C:$C,"="&amp;$B5)</f>
        <v>#REF!</v>
      </c>
      <c r="N5" s="71" t="e">
        <f>COUNTIFS(隐患记录表2022!$J:$J,"=√",隐患记录表2022!$C:$C,"="&amp;$B5,隐患记录表2022!#REF!,"="&amp;M$2)</f>
        <v>#REF!</v>
      </c>
      <c r="O5" s="71" t="e">
        <f>COUNTIFS(隐患记录表2022!#REF!,"="&amp;O$2,隐患记录表2022!$C:$C,"="&amp;$B5)</f>
        <v>#REF!</v>
      </c>
      <c r="P5" s="71" t="e">
        <f>COUNTIFS(隐患记录表2022!$J:$J,"=√",隐患记录表2022!$C:$C,"="&amp;$B5,隐患记录表2022!#REF!,"="&amp;O$2)</f>
        <v>#REF!</v>
      </c>
      <c r="Q5" s="71" t="e">
        <f>COUNTIFS(隐患记录表2022!#REF!,"="&amp;Q$2,隐患记录表2022!$C:$C,"="&amp;$B5)</f>
        <v>#REF!</v>
      </c>
      <c r="R5" s="71" t="e">
        <f>COUNTIFS(隐患记录表2022!$J:$J,"=√",隐患记录表2022!$C:$C,"="&amp;$B5,隐患记录表2022!#REF!,"="&amp;Q$2)</f>
        <v>#REF!</v>
      </c>
      <c r="S5" s="71" t="e">
        <f>COUNTIFS(隐患记录表2022!#REF!,"="&amp;S$2,隐患记录表2022!$C:$C,"="&amp;$B5)</f>
        <v>#REF!</v>
      </c>
      <c r="T5" s="71" t="e">
        <f>COUNTIFS(隐患记录表2022!$J:$J,"=√",隐患记录表2022!$C:$C,"="&amp;$B5,隐患记录表2022!#REF!,"="&amp;S$2)</f>
        <v>#REF!</v>
      </c>
      <c r="U5" s="71" t="e">
        <f>COUNTIFS(隐患记录表2022!#REF!,"="&amp;U$2,隐患记录表2022!$C:$C,"="&amp;$B5)</f>
        <v>#REF!</v>
      </c>
      <c r="V5" s="71" t="e">
        <f>COUNTIFS(隐患记录表2022!$J:$J,"=√",隐患记录表2022!$C:$C,"="&amp;$B5,隐患记录表2022!#REF!,"="&amp;U$2)</f>
        <v>#REF!</v>
      </c>
      <c r="W5" s="71" t="e">
        <f>COUNTIFS(隐患记录表2022!#REF!,"="&amp;W$2,隐患记录表2022!$C:$C,"="&amp;$B5)</f>
        <v>#REF!</v>
      </c>
      <c r="X5" s="71" t="e">
        <f>COUNTIFS(隐患记录表2022!$J:$J,"=√",隐患记录表2022!$C:$C,"="&amp;$B5,隐患记录表2022!#REF!,"="&amp;W$2)</f>
        <v>#REF!</v>
      </c>
      <c r="Y5" s="71" t="e">
        <f>COUNTIFS(隐患记录表2022!#REF!,"="&amp;Y$2,隐患记录表2022!$C:$C,"="&amp;$B5)</f>
        <v>#REF!</v>
      </c>
      <c r="Z5" s="71" t="e">
        <f>COUNTIFS(隐患记录表2022!$J:$J,"=√",隐患记录表2022!$C:$C,"="&amp;$B5,隐患记录表2022!#REF!,"="&amp;Y$2)</f>
        <v>#REF!</v>
      </c>
      <c r="AA5" s="71" t="e">
        <f>COUNTIFS(隐患记录表2022!#REF!,"="&amp;AA$2,隐患记录表2022!$C:$C,"="&amp;$B5)</f>
        <v>#REF!</v>
      </c>
      <c r="AB5" s="71" t="e">
        <f>COUNTIFS(隐患记录表2022!$J:$J,"=√",隐患记录表2022!$C:$C,"="&amp;$B5,隐患记录表2022!#REF!,"="&amp;AA$2)</f>
        <v>#REF!</v>
      </c>
      <c r="AC5" s="71" t="e">
        <f>COUNTIFS(隐患记录表2022!#REF!,"="&amp;AC$2,隐患记录表2022!$C:$C,"="&amp;$B5)</f>
        <v>#REF!</v>
      </c>
      <c r="AD5" s="71" t="e">
        <f>COUNTIFS(隐患记录表2022!$J:$J,"=√",隐患记录表2022!$C:$C,"="&amp;$B5,隐患记录表2022!#REF!,"="&amp;AC$2)</f>
        <v>#REF!</v>
      </c>
      <c r="AE5" s="71" t="e">
        <f>COUNTIFS(隐患记录表2022!#REF!,"="&amp;AE$2,隐患记录表2022!$C:$C,"="&amp;$B5)</f>
        <v>#REF!</v>
      </c>
      <c r="AF5" s="71" t="e">
        <f>COUNTIFS(隐患记录表2022!$J:$J,"=√",隐患记录表2022!$C:$C,"="&amp;$B5,隐患记录表2022!#REF!,"="&amp;AE$2)</f>
        <v>#REF!</v>
      </c>
      <c r="AG5" s="71" t="e">
        <f>COUNTIFS(隐患记录表2022!#REF!,"="&amp;AG$2,隐患记录表2022!$C:$C,"="&amp;$B5)</f>
        <v>#REF!</v>
      </c>
      <c r="AH5" s="71" t="e">
        <f>COUNTIFS(隐患记录表2022!$J:$J,"=√",隐患记录表2022!$C:$C,"="&amp;$B5,隐患记录表2022!#REF!,"="&amp;AG$2)</f>
        <v>#REF!</v>
      </c>
      <c r="AI5" s="71" t="e">
        <f t="shared" si="0"/>
        <v>#REF!</v>
      </c>
      <c r="AJ5" s="71" t="e">
        <f t="shared" si="1"/>
        <v>#REF!</v>
      </c>
      <c r="AK5" s="83">
        <f t="shared" ref="AK5:AK16" si="2">IFERROR(AJ5/AI5*100,100)</f>
        <v>100</v>
      </c>
    </row>
    <row r="6" s="65" customFormat="1" ht="24.95" customHeight="1" spans="2:37">
      <c r="B6" s="73" t="s">
        <v>24</v>
      </c>
      <c r="C6" s="71" t="e">
        <f>COUNTIFS(隐患记录表2022!#REF!,"="&amp;C$2,隐患记录表2022!$C:$C,"="&amp;$B6)</f>
        <v>#REF!</v>
      </c>
      <c r="D6" s="71" t="e">
        <f>COUNTIFS(隐患记录表2022!$J:$J,"=√",隐患记录表2022!$C:$C,"="&amp;$B6,隐患记录表2022!#REF!,"="&amp;C$2)</f>
        <v>#REF!</v>
      </c>
      <c r="E6" s="71" t="e">
        <f>COUNTIFS(隐患记录表2022!#REF!,"="&amp;E$2,隐患记录表2022!$C:$C,"="&amp;$B6)</f>
        <v>#REF!</v>
      </c>
      <c r="F6" s="71" t="e">
        <f>COUNTIFS(隐患记录表2022!$J:$J,"=√",隐患记录表2022!$C:$C,"="&amp;$B6,隐患记录表2022!#REF!,"="&amp;E$2)</f>
        <v>#REF!</v>
      </c>
      <c r="G6" s="71" t="e">
        <f>COUNTIFS(隐患记录表2022!#REF!,"="&amp;G$2,隐患记录表2022!$C:$C,"="&amp;$B6)</f>
        <v>#REF!</v>
      </c>
      <c r="H6" s="71" t="e">
        <f>COUNTIFS(隐患记录表2022!$J:$J,"=√",隐患记录表2022!$C:$C,"="&amp;$B6,隐患记录表2022!#REF!,"="&amp;G$2)</f>
        <v>#REF!</v>
      </c>
      <c r="I6" s="71" t="e">
        <f>COUNTIFS(隐患记录表2022!#REF!,"="&amp;I$2,隐患记录表2022!$C:$C,"="&amp;$B6)</f>
        <v>#REF!</v>
      </c>
      <c r="J6" s="71" t="e">
        <f>COUNTIFS(隐患记录表2022!$J:$J,"=√",隐患记录表2022!$C:$C,"="&amp;$B6,隐患记录表2022!#REF!,"="&amp;I$2)</f>
        <v>#REF!</v>
      </c>
      <c r="K6" s="71" t="e">
        <f>COUNTIFS(隐患记录表2022!#REF!,"="&amp;K$2,隐患记录表2022!$C:$C,"="&amp;$B6)</f>
        <v>#REF!</v>
      </c>
      <c r="L6" s="71" t="e">
        <f>COUNTIFS(隐患记录表2022!$J:$J,"=√",隐患记录表2022!$C:$C,"="&amp;$B6,隐患记录表2022!#REF!,"="&amp;K$2)</f>
        <v>#REF!</v>
      </c>
      <c r="M6" s="71" t="e">
        <f>COUNTIFS(隐患记录表2022!#REF!,"="&amp;M$2,隐患记录表2022!$C:$C,"="&amp;$B6)</f>
        <v>#REF!</v>
      </c>
      <c r="N6" s="71" t="e">
        <f>COUNTIFS(隐患记录表2022!$J:$J,"=√",隐患记录表2022!$C:$C,"="&amp;$B6,隐患记录表2022!#REF!,"="&amp;M$2)</f>
        <v>#REF!</v>
      </c>
      <c r="O6" s="71" t="e">
        <f>COUNTIFS(隐患记录表2022!#REF!,"="&amp;O$2,隐患记录表2022!$C:$C,"="&amp;$B6)</f>
        <v>#REF!</v>
      </c>
      <c r="P6" s="71" t="e">
        <f>COUNTIFS(隐患记录表2022!$J:$J,"=√",隐患记录表2022!$C:$C,"="&amp;$B6,隐患记录表2022!#REF!,"="&amp;O$2)</f>
        <v>#REF!</v>
      </c>
      <c r="Q6" s="71" t="e">
        <f>COUNTIFS(隐患记录表2022!#REF!,"="&amp;Q$2,隐患记录表2022!$C:$C,"="&amp;$B6)</f>
        <v>#REF!</v>
      </c>
      <c r="R6" s="71" t="e">
        <f>COUNTIFS(隐患记录表2022!$J:$J,"=√",隐患记录表2022!$C:$C,"="&amp;$B6,隐患记录表2022!#REF!,"="&amp;Q$2)</f>
        <v>#REF!</v>
      </c>
      <c r="S6" s="71" t="e">
        <f>COUNTIFS(隐患记录表2022!#REF!,"="&amp;S$2,隐患记录表2022!$C:$C,"="&amp;$B6)</f>
        <v>#REF!</v>
      </c>
      <c r="T6" s="71" t="e">
        <f>COUNTIFS(隐患记录表2022!$J:$J,"=√",隐患记录表2022!$C:$C,"="&amp;$B6,隐患记录表2022!#REF!,"="&amp;S$2)</f>
        <v>#REF!</v>
      </c>
      <c r="U6" s="71" t="e">
        <f>COUNTIFS(隐患记录表2022!#REF!,"="&amp;U$2,隐患记录表2022!$C:$C,"="&amp;$B6)</f>
        <v>#REF!</v>
      </c>
      <c r="V6" s="71" t="e">
        <f>COUNTIFS(隐患记录表2022!$J:$J,"=√",隐患记录表2022!$C:$C,"="&amp;$B6,隐患记录表2022!#REF!,"="&amp;U$2)</f>
        <v>#REF!</v>
      </c>
      <c r="W6" s="71" t="e">
        <f>COUNTIFS(隐患记录表2022!#REF!,"="&amp;W$2,隐患记录表2022!$C:$C,"="&amp;$B6)</f>
        <v>#REF!</v>
      </c>
      <c r="X6" s="71" t="e">
        <f>COUNTIFS(隐患记录表2022!$J:$J,"=√",隐患记录表2022!$C:$C,"="&amp;$B6,隐患记录表2022!#REF!,"="&amp;W$2)</f>
        <v>#REF!</v>
      </c>
      <c r="Y6" s="71" t="e">
        <f>COUNTIFS(隐患记录表2022!#REF!,"="&amp;Y$2,隐患记录表2022!$C:$C,"="&amp;$B6)</f>
        <v>#REF!</v>
      </c>
      <c r="Z6" s="71" t="e">
        <f>COUNTIFS(隐患记录表2022!$J:$J,"=√",隐患记录表2022!$C:$C,"="&amp;$B6,隐患记录表2022!#REF!,"="&amp;Y$2)</f>
        <v>#REF!</v>
      </c>
      <c r="AA6" s="71" t="e">
        <f>COUNTIFS(隐患记录表2022!#REF!,"="&amp;AA$2,隐患记录表2022!$C:$C,"="&amp;$B6)</f>
        <v>#REF!</v>
      </c>
      <c r="AB6" s="71" t="e">
        <f>COUNTIFS(隐患记录表2022!$J:$J,"=√",隐患记录表2022!$C:$C,"="&amp;$B6,隐患记录表2022!#REF!,"="&amp;AA$2)</f>
        <v>#REF!</v>
      </c>
      <c r="AC6" s="71" t="e">
        <f>COUNTIFS(隐患记录表2022!#REF!,"="&amp;AC$2,隐患记录表2022!$C:$C,"="&amp;$B6)</f>
        <v>#REF!</v>
      </c>
      <c r="AD6" s="71" t="e">
        <f>COUNTIFS(隐患记录表2022!$J:$J,"=√",隐患记录表2022!$C:$C,"="&amp;$B6,隐患记录表2022!#REF!,"="&amp;AC$2)</f>
        <v>#REF!</v>
      </c>
      <c r="AE6" s="71" t="e">
        <f>COUNTIFS(隐患记录表2022!#REF!,"="&amp;AE$2,隐患记录表2022!$C:$C,"="&amp;$B6)</f>
        <v>#REF!</v>
      </c>
      <c r="AF6" s="71" t="e">
        <f>COUNTIFS(隐患记录表2022!$J:$J,"=√",隐患记录表2022!$C:$C,"="&amp;$B6,隐患记录表2022!#REF!,"="&amp;AE$2)</f>
        <v>#REF!</v>
      </c>
      <c r="AG6" s="71" t="e">
        <f>COUNTIFS(隐患记录表2022!#REF!,"="&amp;AG$2,隐患记录表2022!$C:$C,"="&amp;$B6)</f>
        <v>#REF!</v>
      </c>
      <c r="AH6" s="71" t="e">
        <f>COUNTIFS(隐患记录表2022!$J:$J,"=√",隐患记录表2022!$C:$C,"="&amp;$B6,隐患记录表2022!#REF!,"="&amp;AG$2)</f>
        <v>#REF!</v>
      </c>
      <c r="AI6" s="71" t="e">
        <f t="shared" si="0"/>
        <v>#REF!</v>
      </c>
      <c r="AJ6" s="71" t="e">
        <f t="shared" si="1"/>
        <v>#REF!</v>
      </c>
      <c r="AK6" s="83">
        <f t="shared" si="2"/>
        <v>100</v>
      </c>
    </row>
    <row r="7" s="65" customFormat="1" ht="24.95" customHeight="1" spans="2:37">
      <c r="B7" s="73" t="s">
        <v>25</v>
      </c>
      <c r="C7" s="71" t="e">
        <f>COUNTIFS(隐患记录表2022!#REF!,"="&amp;C$2,隐患记录表2022!$C:$C,"="&amp;$B7)</f>
        <v>#REF!</v>
      </c>
      <c r="D7" s="71" t="e">
        <f>COUNTIFS(隐患记录表2022!$J:$J,"=√",隐患记录表2022!$C:$C,"="&amp;$B7,隐患记录表2022!#REF!,"="&amp;C$2)</f>
        <v>#REF!</v>
      </c>
      <c r="E7" s="71" t="e">
        <f>COUNTIFS(隐患记录表2022!#REF!,"="&amp;E$2,隐患记录表2022!$C:$C,"="&amp;$B7)</f>
        <v>#REF!</v>
      </c>
      <c r="F7" s="71" t="e">
        <f>COUNTIFS(隐患记录表2022!$J:$J,"=√",隐患记录表2022!$C:$C,"="&amp;$B7,隐患记录表2022!#REF!,"="&amp;E$2)</f>
        <v>#REF!</v>
      </c>
      <c r="G7" s="71" t="e">
        <f>COUNTIFS(隐患记录表2022!#REF!,"="&amp;G$2,隐患记录表2022!$C:$C,"="&amp;$B7)</f>
        <v>#REF!</v>
      </c>
      <c r="H7" s="71" t="e">
        <f>COUNTIFS(隐患记录表2022!$J:$J,"=√",隐患记录表2022!$C:$C,"="&amp;$B7,隐患记录表2022!#REF!,"="&amp;G$2)</f>
        <v>#REF!</v>
      </c>
      <c r="I7" s="71" t="e">
        <f>COUNTIFS(隐患记录表2022!#REF!,"="&amp;I$2,隐患记录表2022!$C:$C,"="&amp;$B7)</f>
        <v>#REF!</v>
      </c>
      <c r="J7" s="71" t="e">
        <f>COUNTIFS(隐患记录表2022!$J:$J,"=√",隐患记录表2022!$C:$C,"="&amp;$B7,隐患记录表2022!#REF!,"="&amp;I$2)</f>
        <v>#REF!</v>
      </c>
      <c r="K7" s="71" t="e">
        <f>COUNTIFS(隐患记录表2022!#REF!,"="&amp;K$2,隐患记录表2022!$C:$C,"="&amp;$B7)</f>
        <v>#REF!</v>
      </c>
      <c r="L7" s="71" t="e">
        <f>COUNTIFS(隐患记录表2022!$J:$J,"=√",隐患记录表2022!$C:$C,"="&amp;$B7,隐患记录表2022!#REF!,"="&amp;K$2)</f>
        <v>#REF!</v>
      </c>
      <c r="M7" s="71" t="e">
        <f>COUNTIFS(隐患记录表2022!#REF!,"="&amp;M$2,隐患记录表2022!$C:$C,"="&amp;$B7)</f>
        <v>#REF!</v>
      </c>
      <c r="N7" s="71" t="e">
        <f>COUNTIFS(隐患记录表2022!$J:$J,"=√",隐患记录表2022!$C:$C,"="&amp;$B7,隐患记录表2022!#REF!,"="&amp;M$2)</f>
        <v>#REF!</v>
      </c>
      <c r="O7" s="71" t="e">
        <f>COUNTIFS(隐患记录表2022!#REF!,"="&amp;O$2,隐患记录表2022!$C:$C,"="&amp;$B7)</f>
        <v>#REF!</v>
      </c>
      <c r="P7" s="71" t="e">
        <f>COUNTIFS(隐患记录表2022!$J:$J,"=√",隐患记录表2022!$C:$C,"="&amp;$B7,隐患记录表2022!#REF!,"="&amp;O$2)</f>
        <v>#REF!</v>
      </c>
      <c r="Q7" s="71" t="e">
        <f>COUNTIFS(隐患记录表2022!#REF!,"="&amp;Q$2,隐患记录表2022!$C:$C,"="&amp;$B7)</f>
        <v>#REF!</v>
      </c>
      <c r="R7" s="71" t="e">
        <f>COUNTIFS(隐患记录表2022!$J:$J,"=√",隐患记录表2022!$C:$C,"="&amp;$B7,隐患记录表2022!#REF!,"="&amp;Q$2)</f>
        <v>#REF!</v>
      </c>
      <c r="S7" s="71" t="e">
        <f>COUNTIFS(隐患记录表2022!#REF!,"="&amp;S$2,隐患记录表2022!$C:$C,"="&amp;$B7)</f>
        <v>#REF!</v>
      </c>
      <c r="T7" s="71" t="e">
        <f>COUNTIFS(隐患记录表2022!$J:$J,"=√",隐患记录表2022!$C:$C,"="&amp;$B7,隐患记录表2022!#REF!,"="&amp;S$2)</f>
        <v>#REF!</v>
      </c>
      <c r="U7" s="71" t="e">
        <f>COUNTIFS(隐患记录表2022!#REF!,"="&amp;U$2,隐患记录表2022!$C:$C,"="&amp;$B7)</f>
        <v>#REF!</v>
      </c>
      <c r="V7" s="71" t="e">
        <f>COUNTIFS(隐患记录表2022!$J:$J,"=√",隐患记录表2022!$C:$C,"="&amp;$B7,隐患记录表2022!#REF!,"="&amp;U$2)</f>
        <v>#REF!</v>
      </c>
      <c r="W7" s="71" t="e">
        <f>COUNTIFS(隐患记录表2022!#REF!,"="&amp;W$2,隐患记录表2022!$C:$C,"="&amp;$B7)</f>
        <v>#REF!</v>
      </c>
      <c r="X7" s="71" t="e">
        <f>COUNTIFS(隐患记录表2022!$J:$J,"=√",隐患记录表2022!$C:$C,"="&amp;$B7,隐患记录表2022!#REF!,"="&amp;W$2)</f>
        <v>#REF!</v>
      </c>
      <c r="Y7" s="71" t="e">
        <f>COUNTIFS(隐患记录表2022!#REF!,"="&amp;Y$2,隐患记录表2022!$C:$C,"="&amp;$B7)</f>
        <v>#REF!</v>
      </c>
      <c r="Z7" s="71" t="e">
        <f>COUNTIFS(隐患记录表2022!$J:$J,"=√",隐患记录表2022!$C:$C,"="&amp;$B7,隐患记录表2022!#REF!,"="&amp;Y$2)</f>
        <v>#REF!</v>
      </c>
      <c r="AA7" s="71" t="e">
        <f>COUNTIFS(隐患记录表2022!#REF!,"="&amp;AA$2,隐患记录表2022!$C:$C,"="&amp;$B7)</f>
        <v>#REF!</v>
      </c>
      <c r="AB7" s="71" t="e">
        <f>COUNTIFS(隐患记录表2022!$J:$J,"=√",隐患记录表2022!$C:$C,"="&amp;$B7,隐患记录表2022!#REF!,"="&amp;AA$2)</f>
        <v>#REF!</v>
      </c>
      <c r="AC7" s="71" t="e">
        <f>COUNTIFS(隐患记录表2022!#REF!,"="&amp;AC$2,隐患记录表2022!$C:$C,"="&amp;$B7)</f>
        <v>#REF!</v>
      </c>
      <c r="AD7" s="71" t="e">
        <f>COUNTIFS(隐患记录表2022!$J:$J,"=√",隐患记录表2022!$C:$C,"="&amp;$B7,隐患记录表2022!#REF!,"="&amp;AC$2)</f>
        <v>#REF!</v>
      </c>
      <c r="AE7" s="71" t="e">
        <f>COUNTIFS(隐患记录表2022!#REF!,"="&amp;AE$2,隐患记录表2022!$C:$C,"="&amp;$B7)</f>
        <v>#REF!</v>
      </c>
      <c r="AF7" s="71" t="e">
        <f>COUNTIFS(隐患记录表2022!$J:$J,"=√",隐患记录表2022!$C:$C,"="&amp;$B7,隐患记录表2022!#REF!,"="&amp;AE$2)</f>
        <v>#REF!</v>
      </c>
      <c r="AG7" s="71" t="e">
        <f>COUNTIFS(隐患记录表2022!#REF!,"="&amp;AG$2,隐患记录表2022!$C:$C,"="&amp;$B7)</f>
        <v>#REF!</v>
      </c>
      <c r="AH7" s="71" t="e">
        <f>COUNTIFS(隐患记录表2022!$J:$J,"=√",隐患记录表2022!$C:$C,"="&amp;$B7,隐患记录表2022!#REF!,"="&amp;AG$2)</f>
        <v>#REF!</v>
      </c>
      <c r="AI7" s="71" t="e">
        <f t="shared" si="0"/>
        <v>#REF!</v>
      </c>
      <c r="AJ7" s="71" t="e">
        <f t="shared" si="1"/>
        <v>#REF!</v>
      </c>
      <c r="AK7" s="83">
        <f t="shared" si="2"/>
        <v>100</v>
      </c>
    </row>
    <row r="8" s="65" customFormat="1" ht="24.95" customHeight="1" spans="2:37">
      <c r="B8" s="73" t="s">
        <v>26</v>
      </c>
      <c r="C8" s="71" t="e">
        <f>COUNTIFS(隐患记录表2022!#REF!,"="&amp;C$2,隐患记录表2022!$C:$C,"="&amp;$B8)</f>
        <v>#REF!</v>
      </c>
      <c r="D8" s="71" t="e">
        <f>COUNTIFS(隐患记录表2022!$J:$J,"=√",隐患记录表2022!$C:$C,"="&amp;$B8,隐患记录表2022!#REF!,"="&amp;C$2)</f>
        <v>#REF!</v>
      </c>
      <c r="E8" s="71" t="e">
        <f>COUNTIFS(隐患记录表2022!#REF!,"="&amp;E$2,隐患记录表2022!$C:$C,"="&amp;$B8)</f>
        <v>#REF!</v>
      </c>
      <c r="F8" s="71" t="e">
        <f>COUNTIFS(隐患记录表2022!$J:$J,"=√",隐患记录表2022!$C:$C,"="&amp;$B8,隐患记录表2022!#REF!,"="&amp;E$2)</f>
        <v>#REF!</v>
      </c>
      <c r="G8" s="71" t="e">
        <f>COUNTIFS(隐患记录表2022!#REF!,"="&amp;G$2,隐患记录表2022!$C:$C,"="&amp;$B8)</f>
        <v>#REF!</v>
      </c>
      <c r="H8" s="71" t="e">
        <f>COUNTIFS(隐患记录表2022!$J:$J,"=√",隐患记录表2022!$C:$C,"="&amp;$B8,隐患记录表2022!#REF!,"="&amp;G$2)</f>
        <v>#REF!</v>
      </c>
      <c r="I8" s="71" t="e">
        <f>COUNTIFS(隐患记录表2022!#REF!,"="&amp;I$2,隐患记录表2022!$C:$C,"="&amp;$B8)</f>
        <v>#REF!</v>
      </c>
      <c r="J8" s="71" t="e">
        <f>COUNTIFS(隐患记录表2022!$J:$J,"=√",隐患记录表2022!$C:$C,"="&amp;$B8,隐患记录表2022!#REF!,"="&amp;I$2)</f>
        <v>#REF!</v>
      </c>
      <c r="K8" s="71" t="e">
        <f>COUNTIFS(隐患记录表2022!#REF!,"="&amp;K$2,隐患记录表2022!$C:$C,"="&amp;$B8)</f>
        <v>#REF!</v>
      </c>
      <c r="L8" s="71" t="e">
        <f>COUNTIFS(隐患记录表2022!$J:$J,"=√",隐患记录表2022!$C:$C,"="&amp;$B8,隐患记录表2022!#REF!,"="&amp;K$2)</f>
        <v>#REF!</v>
      </c>
      <c r="M8" s="71" t="e">
        <f>COUNTIFS(隐患记录表2022!#REF!,"="&amp;M$2,隐患记录表2022!$C:$C,"="&amp;$B8)</f>
        <v>#REF!</v>
      </c>
      <c r="N8" s="71" t="e">
        <f>COUNTIFS(隐患记录表2022!$J:$J,"=√",隐患记录表2022!$C:$C,"="&amp;$B8,隐患记录表2022!#REF!,"="&amp;M$2)</f>
        <v>#REF!</v>
      </c>
      <c r="O8" s="71" t="e">
        <f>COUNTIFS(隐患记录表2022!#REF!,"="&amp;O$2,隐患记录表2022!$C:$C,"="&amp;$B8)</f>
        <v>#REF!</v>
      </c>
      <c r="P8" s="71" t="e">
        <f>COUNTIFS(隐患记录表2022!$J:$J,"=√",隐患记录表2022!$C:$C,"="&amp;$B8,隐患记录表2022!#REF!,"="&amp;O$2)</f>
        <v>#REF!</v>
      </c>
      <c r="Q8" s="71" t="e">
        <f>COUNTIFS(隐患记录表2022!#REF!,"="&amp;Q$2,隐患记录表2022!$C:$C,"="&amp;$B8)</f>
        <v>#REF!</v>
      </c>
      <c r="R8" s="71" t="e">
        <f>COUNTIFS(隐患记录表2022!$J:$J,"=√",隐患记录表2022!$C:$C,"="&amp;$B8,隐患记录表2022!#REF!,"="&amp;Q$2)</f>
        <v>#REF!</v>
      </c>
      <c r="S8" s="71" t="e">
        <f>COUNTIFS(隐患记录表2022!#REF!,"="&amp;S$2,隐患记录表2022!$C:$C,"="&amp;$B8)</f>
        <v>#REF!</v>
      </c>
      <c r="T8" s="71" t="e">
        <f>COUNTIFS(隐患记录表2022!$J:$J,"=√",隐患记录表2022!$C:$C,"="&amp;$B8,隐患记录表2022!#REF!,"="&amp;S$2)</f>
        <v>#REF!</v>
      </c>
      <c r="U8" s="71" t="e">
        <f>COUNTIFS(隐患记录表2022!#REF!,"="&amp;U$2,隐患记录表2022!$C:$C,"="&amp;$B8)</f>
        <v>#REF!</v>
      </c>
      <c r="V8" s="71" t="e">
        <f>COUNTIFS(隐患记录表2022!$J:$J,"=√",隐患记录表2022!$C:$C,"="&amp;$B8,隐患记录表2022!#REF!,"="&amp;U$2)</f>
        <v>#REF!</v>
      </c>
      <c r="W8" s="71" t="e">
        <f>COUNTIFS(隐患记录表2022!#REF!,"="&amp;W$2,隐患记录表2022!$C:$C,"="&amp;$B8)</f>
        <v>#REF!</v>
      </c>
      <c r="X8" s="71" t="e">
        <f>COUNTIFS(隐患记录表2022!$J:$J,"=√",隐患记录表2022!$C:$C,"="&amp;$B8,隐患记录表2022!#REF!,"="&amp;W$2)</f>
        <v>#REF!</v>
      </c>
      <c r="Y8" s="71" t="e">
        <f>COUNTIFS(隐患记录表2022!#REF!,"="&amp;Y$2,隐患记录表2022!$C:$C,"="&amp;$B8)</f>
        <v>#REF!</v>
      </c>
      <c r="Z8" s="71" t="e">
        <f>COUNTIFS(隐患记录表2022!$J:$J,"=√",隐患记录表2022!$C:$C,"="&amp;$B8,隐患记录表2022!#REF!,"="&amp;Y$2)</f>
        <v>#REF!</v>
      </c>
      <c r="AA8" s="71" t="e">
        <f>COUNTIFS(隐患记录表2022!#REF!,"="&amp;AA$2,隐患记录表2022!$C:$C,"="&amp;$B8)</f>
        <v>#REF!</v>
      </c>
      <c r="AB8" s="71" t="e">
        <f>COUNTIFS(隐患记录表2022!$J:$J,"=√",隐患记录表2022!$C:$C,"="&amp;$B8,隐患记录表2022!#REF!,"="&amp;AA$2)</f>
        <v>#REF!</v>
      </c>
      <c r="AC8" s="71" t="e">
        <f>COUNTIFS(隐患记录表2022!#REF!,"="&amp;AC$2,隐患记录表2022!$C:$C,"="&amp;$B8)</f>
        <v>#REF!</v>
      </c>
      <c r="AD8" s="71" t="e">
        <f>COUNTIFS(隐患记录表2022!$J:$J,"=√",隐患记录表2022!$C:$C,"="&amp;$B8,隐患记录表2022!#REF!,"="&amp;AC$2)</f>
        <v>#REF!</v>
      </c>
      <c r="AE8" s="71" t="e">
        <f>COUNTIFS(隐患记录表2022!#REF!,"="&amp;AE$2,隐患记录表2022!$C:$C,"="&amp;$B8)</f>
        <v>#REF!</v>
      </c>
      <c r="AF8" s="71" t="e">
        <f>COUNTIFS(隐患记录表2022!$J:$J,"=√",隐患记录表2022!$C:$C,"="&amp;$B8,隐患记录表2022!#REF!,"="&amp;AE$2)</f>
        <v>#REF!</v>
      </c>
      <c r="AG8" s="71" t="e">
        <f>COUNTIFS(隐患记录表2022!#REF!,"="&amp;AG$2,隐患记录表2022!$C:$C,"="&amp;$B8)</f>
        <v>#REF!</v>
      </c>
      <c r="AH8" s="71" t="e">
        <f>COUNTIFS(隐患记录表2022!$J:$J,"=√",隐患记录表2022!$C:$C,"="&amp;$B8,隐患记录表2022!#REF!,"="&amp;AG$2)</f>
        <v>#REF!</v>
      </c>
      <c r="AI8" s="71" t="e">
        <f t="shared" si="0"/>
        <v>#REF!</v>
      </c>
      <c r="AJ8" s="71" t="e">
        <f t="shared" si="1"/>
        <v>#REF!</v>
      </c>
      <c r="AK8" s="83">
        <f t="shared" si="2"/>
        <v>100</v>
      </c>
    </row>
    <row r="9" s="65" customFormat="1" ht="24.95" customHeight="1" spans="2:37">
      <c r="B9" s="73" t="s">
        <v>27</v>
      </c>
      <c r="C9" s="71" t="e">
        <f>COUNTIFS(隐患记录表2022!#REF!,"="&amp;C$2,隐患记录表2022!$C:$C,"="&amp;$B9)</f>
        <v>#REF!</v>
      </c>
      <c r="D9" s="71" t="e">
        <f>COUNTIFS(隐患记录表2022!$J:$J,"=√",隐患记录表2022!$C:$C,"="&amp;$B9,隐患记录表2022!#REF!,"="&amp;C$2)</f>
        <v>#REF!</v>
      </c>
      <c r="E9" s="71" t="e">
        <f>COUNTIFS(隐患记录表2022!#REF!,"="&amp;E$2,隐患记录表2022!$C:$C,"="&amp;$B9)</f>
        <v>#REF!</v>
      </c>
      <c r="F9" s="71" t="e">
        <f>COUNTIFS(隐患记录表2022!$J:$J,"=√",隐患记录表2022!$C:$C,"="&amp;$B9,隐患记录表2022!#REF!,"="&amp;E$2)</f>
        <v>#REF!</v>
      </c>
      <c r="G9" s="71" t="e">
        <f>COUNTIFS(隐患记录表2022!#REF!,"="&amp;G$2,隐患记录表2022!$C:$C,"="&amp;$B9)</f>
        <v>#REF!</v>
      </c>
      <c r="H9" s="71" t="e">
        <f>COUNTIFS(隐患记录表2022!$J:$J,"=√",隐患记录表2022!$C:$C,"="&amp;$B9,隐患记录表2022!#REF!,"="&amp;G$2)</f>
        <v>#REF!</v>
      </c>
      <c r="I9" s="71" t="e">
        <f>COUNTIFS(隐患记录表2022!#REF!,"="&amp;I$2,隐患记录表2022!$C:$C,"="&amp;$B9)</f>
        <v>#REF!</v>
      </c>
      <c r="J9" s="71" t="e">
        <f>COUNTIFS(隐患记录表2022!$J:$J,"=√",隐患记录表2022!$C:$C,"="&amp;$B9,隐患记录表2022!#REF!,"="&amp;I$2)</f>
        <v>#REF!</v>
      </c>
      <c r="K9" s="71" t="e">
        <f>COUNTIFS(隐患记录表2022!#REF!,"="&amp;K$2,隐患记录表2022!$C:$C,"="&amp;$B9)</f>
        <v>#REF!</v>
      </c>
      <c r="L9" s="71" t="e">
        <f>COUNTIFS(隐患记录表2022!$J:$J,"=√",隐患记录表2022!$C:$C,"="&amp;$B9,隐患记录表2022!#REF!,"="&amp;K$2)</f>
        <v>#REF!</v>
      </c>
      <c r="M9" s="71" t="e">
        <f>COUNTIFS(隐患记录表2022!#REF!,"="&amp;M$2,隐患记录表2022!$C:$C,"="&amp;$B9)</f>
        <v>#REF!</v>
      </c>
      <c r="N9" s="71" t="e">
        <f>COUNTIFS(隐患记录表2022!$J:$J,"=√",隐患记录表2022!$C:$C,"="&amp;$B9,隐患记录表2022!#REF!,"="&amp;M$2)</f>
        <v>#REF!</v>
      </c>
      <c r="O9" s="71" t="e">
        <f>COUNTIFS(隐患记录表2022!#REF!,"="&amp;O$2,隐患记录表2022!$C:$C,"="&amp;$B9)</f>
        <v>#REF!</v>
      </c>
      <c r="P9" s="71" t="e">
        <f>COUNTIFS(隐患记录表2022!$J:$J,"=√",隐患记录表2022!$C:$C,"="&amp;$B9,隐患记录表2022!#REF!,"="&amp;O$2)</f>
        <v>#REF!</v>
      </c>
      <c r="Q9" s="71" t="e">
        <f>COUNTIFS(隐患记录表2022!#REF!,"="&amp;Q$2,隐患记录表2022!$C:$C,"="&amp;$B9)</f>
        <v>#REF!</v>
      </c>
      <c r="R9" s="71" t="e">
        <f>COUNTIFS(隐患记录表2022!$J:$J,"=√",隐患记录表2022!$C:$C,"="&amp;$B9,隐患记录表2022!#REF!,"="&amp;Q$2)</f>
        <v>#REF!</v>
      </c>
      <c r="S9" s="71" t="e">
        <f>COUNTIFS(隐患记录表2022!#REF!,"="&amp;S$2,隐患记录表2022!$C:$C,"="&amp;$B9)</f>
        <v>#REF!</v>
      </c>
      <c r="T9" s="71" t="e">
        <f>COUNTIFS(隐患记录表2022!$J:$J,"=√",隐患记录表2022!$C:$C,"="&amp;$B9,隐患记录表2022!#REF!,"="&amp;S$2)</f>
        <v>#REF!</v>
      </c>
      <c r="U9" s="71" t="e">
        <f>COUNTIFS(隐患记录表2022!#REF!,"="&amp;U$2,隐患记录表2022!$C:$C,"="&amp;$B9)</f>
        <v>#REF!</v>
      </c>
      <c r="V9" s="71" t="e">
        <f>COUNTIFS(隐患记录表2022!$J:$J,"=√",隐患记录表2022!$C:$C,"="&amp;$B9,隐患记录表2022!#REF!,"="&amp;U$2)</f>
        <v>#REF!</v>
      </c>
      <c r="W9" s="71" t="e">
        <f>COUNTIFS(隐患记录表2022!#REF!,"="&amp;W$2,隐患记录表2022!$C:$C,"="&amp;$B9)</f>
        <v>#REF!</v>
      </c>
      <c r="X9" s="71" t="e">
        <f>COUNTIFS(隐患记录表2022!$J:$J,"=√",隐患记录表2022!$C:$C,"="&amp;$B9,隐患记录表2022!#REF!,"="&amp;W$2)</f>
        <v>#REF!</v>
      </c>
      <c r="Y9" s="71" t="e">
        <f>COUNTIFS(隐患记录表2022!#REF!,"="&amp;Y$2,隐患记录表2022!$C:$C,"="&amp;$B9)</f>
        <v>#REF!</v>
      </c>
      <c r="Z9" s="71" t="e">
        <f>COUNTIFS(隐患记录表2022!$J:$J,"=√",隐患记录表2022!$C:$C,"="&amp;$B9,隐患记录表2022!#REF!,"="&amp;Y$2)</f>
        <v>#REF!</v>
      </c>
      <c r="AA9" s="71" t="e">
        <f>COUNTIFS(隐患记录表2022!#REF!,"="&amp;AA$2,隐患记录表2022!$C:$C,"="&amp;$B9)</f>
        <v>#REF!</v>
      </c>
      <c r="AB9" s="71" t="e">
        <f>COUNTIFS(隐患记录表2022!$J:$J,"=√",隐患记录表2022!$C:$C,"="&amp;$B9,隐患记录表2022!#REF!,"="&amp;AA$2)</f>
        <v>#REF!</v>
      </c>
      <c r="AC9" s="71" t="e">
        <f>COUNTIFS(隐患记录表2022!#REF!,"="&amp;AC$2,隐患记录表2022!$C:$C,"="&amp;$B9)</f>
        <v>#REF!</v>
      </c>
      <c r="AD9" s="71" t="e">
        <f>COUNTIFS(隐患记录表2022!$J:$J,"=√",隐患记录表2022!$C:$C,"="&amp;$B9,隐患记录表2022!#REF!,"="&amp;AC$2)</f>
        <v>#REF!</v>
      </c>
      <c r="AE9" s="71" t="e">
        <f>COUNTIFS(隐患记录表2022!#REF!,"="&amp;AE$2,隐患记录表2022!$C:$C,"="&amp;$B9)</f>
        <v>#REF!</v>
      </c>
      <c r="AF9" s="71" t="e">
        <f>COUNTIFS(隐患记录表2022!$J:$J,"=√",隐患记录表2022!$C:$C,"="&amp;$B9,隐患记录表2022!#REF!,"="&amp;AE$2)</f>
        <v>#REF!</v>
      </c>
      <c r="AG9" s="71" t="e">
        <f>COUNTIFS(隐患记录表2022!#REF!,"="&amp;AG$2,隐患记录表2022!$C:$C,"="&amp;$B9)</f>
        <v>#REF!</v>
      </c>
      <c r="AH9" s="71" t="e">
        <f>COUNTIFS(隐患记录表2022!$J:$J,"=√",隐患记录表2022!$C:$C,"="&amp;$B9,隐患记录表2022!#REF!,"="&amp;AG$2)</f>
        <v>#REF!</v>
      </c>
      <c r="AI9" s="71" t="e">
        <f t="shared" si="0"/>
        <v>#REF!</v>
      </c>
      <c r="AJ9" s="71" t="e">
        <f t="shared" si="1"/>
        <v>#REF!</v>
      </c>
      <c r="AK9" s="83">
        <f t="shared" si="2"/>
        <v>100</v>
      </c>
    </row>
    <row r="10" s="65" customFormat="1" ht="24.95" customHeight="1" spans="2:37">
      <c r="B10" s="73" t="s">
        <v>28</v>
      </c>
      <c r="C10" s="71" t="e">
        <f>COUNTIFS(隐患记录表2022!#REF!,"="&amp;C$2,隐患记录表2022!$C:$C,"="&amp;$B10)</f>
        <v>#REF!</v>
      </c>
      <c r="D10" s="71" t="e">
        <f>COUNTIFS(隐患记录表2022!$J:$J,"=√",隐患记录表2022!$C:$C,"="&amp;$B10,隐患记录表2022!#REF!,"="&amp;C$2)</f>
        <v>#REF!</v>
      </c>
      <c r="E10" s="71" t="e">
        <f>COUNTIFS(隐患记录表2022!#REF!,"="&amp;E$2,隐患记录表2022!$C:$C,"="&amp;$B10)</f>
        <v>#REF!</v>
      </c>
      <c r="F10" s="71" t="e">
        <f>COUNTIFS(隐患记录表2022!$J:$J,"=√",隐患记录表2022!$C:$C,"="&amp;$B10,隐患记录表2022!#REF!,"="&amp;E$2)</f>
        <v>#REF!</v>
      </c>
      <c r="G10" s="71" t="e">
        <f>COUNTIFS(隐患记录表2022!#REF!,"="&amp;G$2,隐患记录表2022!$C:$C,"="&amp;$B10)</f>
        <v>#REF!</v>
      </c>
      <c r="H10" s="71" t="e">
        <f>COUNTIFS(隐患记录表2022!$J:$J,"=√",隐患记录表2022!$C:$C,"="&amp;$B10,隐患记录表2022!#REF!,"="&amp;G$2)</f>
        <v>#REF!</v>
      </c>
      <c r="I10" s="71" t="e">
        <f>COUNTIFS(隐患记录表2022!#REF!,"="&amp;I$2,隐患记录表2022!$C:$C,"="&amp;$B10)</f>
        <v>#REF!</v>
      </c>
      <c r="J10" s="71" t="e">
        <f>COUNTIFS(隐患记录表2022!$J:$J,"=√",隐患记录表2022!$C:$C,"="&amp;$B10,隐患记录表2022!#REF!,"="&amp;I$2)</f>
        <v>#REF!</v>
      </c>
      <c r="K10" s="71" t="e">
        <f>COUNTIFS(隐患记录表2022!#REF!,"="&amp;K$2,隐患记录表2022!$C:$C,"="&amp;$B10)</f>
        <v>#REF!</v>
      </c>
      <c r="L10" s="71" t="e">
        <f>COUNTIFS(隐患记录表2022!$J:$J,"=√",隐患记录表2022!$C:$C,"="&amp;$B10,隐患记录表2022!#REF!,"="&amp;K$2)</f>
        <v>#REF!</v>
      </c>
      <c r="M10" s="71" t="e">
        <f>COUNTIFS(隐患记录表2022!#REF!,"="&amp;M$2,隐患记录表2022!$C:$C,"="&amp;$B10)</f>
        <v>#REF!</v>
      </c>
      <c r="N10" s="71" t="e">
        <f>COUNTIFS(隐患记录表2022!$J:$J,"=√",隐患记录表2022!$C:$C,"="&amp;$B10,隐患记录表2022!#REF!,"="&amp;M$2)</f>
        <v>#REF!</v>
      </c>
      <c r="O10" s="71" t="e">
        <f>COUNTIFS(隐患记录表2022!#REF!,"="&amp;O$2,隐患记录表2022!$C:$C,"="&amp;$B10)</f>
        <v>#REF!</v>
      </c>
      <c r="P10" s="71" t="e">
        <f>COUNTIFS(隐患记录表2022!$J:$J,"=√",隐患记录表2022!$C:$C,"="&amp;$B10,隐患记录表2022!#REF!,"="&amp;O$2)</f>
        <v>#REF!</v>
      </c>
      <c r="Q10" s="71" t="e">
        <f>COUNTIFS(隐患记录表2022!#REF!,"="&amp;Q$2,隐患记录表2022!$C:$C,"="&amp;$B10)</f>
        <v>#REF!</v>
      </c>
      <c r="R10" s="71" t="e">
        <f>COUNTIFS(隐患记录表2022!$J:$J,"=√",隐患记录表2022!$C:$C,"="&amp;$B10,隐患记录表2022!#REF!,"="&amp;Q$2)</f>
        <v>#REF!</v>
      </c>
      <c r="S10" s="71" t="e">
        <f>COUNTIFS(隐患记录表2022!#REF!,"="&amp;S$2,隐患记录表2022!$C:$C,"="&amp;$B10)</f>
        <v>#REF!</v>
      </c>
      <c r="T10" s="71" t="e">
        <f>COUNTIFS(隐患记录表2022!$J:$J,"=√",隐患记录表2022!$C:$C,"="&amp;$B10,隐患记录表2022!#REF!,"="&amp;S$2)</f>
        <v>#REF!</v>
      </c>
      <c r="U10" s="71" t="e">
        <f>COUNTIFS(隐患记录表2022!#REF!,"="&amp;U$2,隐患记录表2022!$C:$C,"="&amp;$B10)</f>
        <v>#REF!</v>
      </c>
      <c r="V10" s="71" t="e">
        <f>COUNTIFS(隐患记录表2022!$J:$J,"=√",隐患记录表2022!$C:$C,"="&amp;$B10,隐患记录表2022!#REF!,"="&amp;U$2)</f>
        <v>#REF!</v>
      </c>
      <c r="W10" s="71" t="e">
        <f>COUNTIFS(隐患记录表2022!#REF!,"="&amp;W$2,隐患记录表2022!$C:$C,"="&amp;$B10)</f>
        <v>#REF!</v>
      </c>
      <c r="X10" s="71" t="e">
        <f>COUNTIFS(隐患记录表2022!$J:$J,"=√",隐患记录表2022!$C:$C,"="&amp;$B10,隐患记录表2022!#REF!,"="&amp;W$2)</f>
        <v>#REF!</v>
      </c>
      <c r="Y10" s="71" t="e">
        <f>COUNTIFS(隐患记录表2022!#REF!,"="&amp;Y$2,隐患记录表2022!$C:$C,"="&amp;$B10)</f>
        <v>#REF!</v>
      </c>
      <c r="Z10" s="71" t="e">
        <f>COUNTIFS(隐患记录表2022!$J:$J,"=√",隐患记录表2022!$C:$C,"="&amp;$B10,隐患记录表2022!#REF!,"="&amp;Y$2)</f>
        <v>#REF!</v>
      </c>
      <c r="AA10" s="71" t="e">
        <f>COUNTIFS(隐患记录表2022!#REF!,"="&amp;AA$2,隐患记录表2022!$C:$C,"="&amp;$B10)</f>
        <v>#REF!</v>
      </c>
      <c r="AB10" s="71" t="e">
        <f>COUNTIFS(隐患记录表2022!$J:$J,"=√",隐患记录表2022!$C:$C,"="&amp;$B10,隐患记录表2022!#REF!,"="&amp;AA$2)</f>
        <v>#REF!</v>
      </c>
      <c r="AC10" s="71" t="e">
        <f>COUNTIFS(隐患记录表2022!#REF!,"="&amp;AC$2,隐患记录表2022!$C:$C,"="&amp;$B10)</f>
        <v>#REF!</v>
      </c>
      <c r="AD10" s="71" t="e">
        <f>COUNTIFS(隐患记录表2022!$J:$J,"=√",隐患记录表2022!$C:$C,"="&amp;$B10,隐患记录表2022!#REF!,"="&amp;AC$2)</f>
        <v>#REF!</v>
      </c>
      <c r="AE10" s="71" t="e">
        <f>COUNTIFS(隐患记录表2022!#REF!,"="&amp;AE$2,隐患记录表2022!$C:$C,"="&amp;$B10)</f>
        <v>#REF!</v>
      </c>
      <c r="AF10" s="71" t="e">
        <f>COUNTIFS(隐患记录表2022!$J:$J,"=√",隐患记录表2022!$C:$C,"="&amp;$B10,隐患记录表2022!#REF!,"="&amp;AE$2)</f>
        <v>#REF!</v>
      </c>
      <c r="AG10" s="71" t="e">
        <f>COUNTIFS(隐患记录表2022!#REF!,"="&amp;AG$2,隐患记录表2022!$C:$C,"="&amp;$B10)</f>
        <v>#REF!</v>
      </c>
      <c r="AH10" s="71" t="e">
        <f>COUNTIFS(隐患记录表2022!$J:$J,"=√",隐患记录表2022!$C:$C,"="&amp;$B10,隐患记录表2022!#REF!,"="&amp;AG$2)</f>
        <v>#REF!</v>
      </c>
      <c r="AI10" s="71" t="e">
        <f t="shared" si="0"/>
        <v>#REF!</v>
      </c>
      <c r="AJ10" s="71" t="e">
        <f t="shared" si="1"/>
        <v>#REF!</v>
      </c>
      <c r="AK10" s="83">
        <f t="shared" si="2"/>
        <v>100</v>
      </c>
    </row>
    <row r="11" s="65" customFormat="1" ht="24.95" customHeight="1" spans="2:37">
      <c r="B11" s="73" t="s">
        <v>29</v>
      </c>
      <c r="C11" s="71" t="e">
        <f>COUNTIFS(隐患记录表2022!#REF!,"="&amp;C$2,隐患记录表2022!$C:$C,"="&amp;$B11)</f>
        <v>#REF!</v>
      </c>
      <c r="D11" s="71" t="e">
        <f>COUNTIFS(隐患记录表2022!$J:$J,"=√",隐患记录表2022!$C:$C,"="&amp;$B11,隐患记录表2022!#REF!,"="&amp;C$2)</f>
        <v>#REF!</v>
      </c>
      <c r="E11" s="71" t="e">
        <f>COUNTIFS(隐患记录表2022!#REF!,"="&amp;E$2,隐患记录表2022!$C:$C,"="&amp;$B11)</f>
        <v>#REF!</v>
      </c>
      <c r="F11" s="71" t="e">
        <f>COUNTIFS(隐患记录表2022!$J:$J,"=√",隐患记录表2022!$C:$C,"="&amp;$B11,隐患记录表2022!#REF!,"="&amp;E$2)</f>
        <v>#REF!</v>
      </c>
      <c r="G11" s="71" t="e">
        <f>COUNTIFS(隐患记录表2022!#REF!,"="&amp;G$2,隐患记录表2022!$C:$C,"="&amp;$B11)</f>
        <v>#REF!</v>
      </c>
      <c r="H11" s="71" t="e">
        <f>COUNTIFS(隐患记录表2022!$J:$J,"=√",隐患记录表2022!$C:$C,"="&amp;$B11,隐患记录表2022!#REF!,"="&amp;G$2)</f>
        <v>#REF!</v>
      </c>
      <c r="I11" s="71" t="e">
        <f>COUNTIFS(隐患记录表2022!#REF!,"="&amp;I$2,隐患记录表2022!$C:$C,"="&amp;$B11)</f>
        <v>#REF!</v>
      </c>
      <c r="J11" s="71" t="e">
        <f>COUNTIFS(隐患记录表2022!$J:$J,"=√",隐患记录表2022!$C:$C,"="&amp;$B11,隐患记录表2022!#REF!,"="&amp;I$2)</f>
        <v>#REF!</v>
      </c>
      <c r="K11" s="71" t="e">
        <f>COUNTIFS(隐患记录表2022!#REF!,"="&amp;K$2,隐患记录表2022!$C:$C,"="&amp;$B11)</f>
        <v>#REF!</v>
      </c>
      <c r="L11" s="71" t="e">
        <f>COUNTIFS(隐患记录表2022!$J:$J,"=√",隐患记录表2022!$C:$C,"="&amp;$B11,隐患记录表2022!#REF!,"="&amp;K$2)</f>
        <v>#REF!</v>
      </c>
      <c r="M11" s="71" t="e">
        <f>COUNTIFS(隐患记录表2022!#REF!,"="&amp;M$2,隐患记录表2022!$C:$C,"="&amp;$B11)</f>
        <v>#REF!</v>
      </c>
      <c r="N11" s="71" t="e">
        <f>COUNTIFS(隐患记录表2022!$J:$J,"=√",隐患记录表2022!$C:$C,"="&amp;$B11,隐患记录表2022!#REF!,"="&amp;M$2)</f>
        <v>#REF!</v>
      </c>
      <c r="O11" s="71" t="e">
        <f>COUNTIFS(隐患记录表2022!#REF!,"="&amp;O$2,隐患记录表2022!$C:$C,"="&amp;$B11)</f>
        <v>#REF!</v>
      </c>
      <c r="P11" s="71" t="e">
        <f>COUNTIFS(隐患记录表2022!$J:$J,"=√",隐患记录表2022!$C:$C,"="&amp;$B11,隐患记录表2022!#REF!,"="&amp;O$2)</f>
        <v>#REF!</v>
      </c>
      <c r="Q11" s="71" t="e">
        <f>COUNTIFS(隐患记录表2022!#REF!,"="&amp;Q$2,隐患记录表2022!$C:$C,"="&amp;$B11)</f>
        <v>#REF!</v>
      </c>
      <c r="R11" s="71" t="e">
        <f>COUNTIFS(隐患记录表2022!$J:$J,"=√",隐患记录表2022!$C:$C,"="&amp;$B11,隐患记录表2022!#REF!,"="&amp;Q$2)</f>
        <v>#REF!</v>
      </c>
      <c r="S11" s="71" t="e">
        <f>COUNTIFS(隐患记录表2022!#REF!,"="&amp;S$2,隐患记录表2022!$C:$C,"="&amp;$B11)</f>
        <v>#REF!</v>
      </c>
      <c r="T11" s="71" t="e">
        <f>COUNTIFS(隐患记录表2022!$J:$J,"=√",隐患记录表2022!$C:$C,"="&amp;$B11,隐患记录表2022!#REF!,"="&amp;S$2)</f>
        <v>#REF!</v>
      </c>
      <c r="U11" s="71" t="e">
        <f>COUNTIFS(隐患记录表2022!#REF!,"="&amp;U$2,隐患记录表2022!$C:$C,"="&amp;$B11)</f>
        <v>#REF!</v>
      </c>
      <c r="V11" s="71" t="e">
        <f>COUNTIFS(隐患记录表2022!$J:$J,"=√",隐患记录表2022!$C:$C,"="&amp;$B11,隐患记录表2022!#REF!,"="&amp;U$2)</f>
        <v>#REF!</v>
      </c>
      <c r="W11" s="71" t="e">
        <f>COUNTIFS(隐患记录表2022!#REF!,"="&amp;W$2,隐患记录表2022!$C:$C,"="&amp;$B11)</f>
        <v>#REF!</v>
      </c>
      <c r="X11" s="71" t="e">
        <f>COUNTIFS(隐患记录表2022!$J:$J,"=√",隐患记录表2022!$C:$C,"="&amp;$B11,隐患记录表2022!#REF!,"="&amp;W$2)</f>
        <v>#REF!</v>
      </c>
      <c r="Y11" s="71" t="e">
        <f>COUNTIFS(隐患记录表2022!#REF!,"="&amp;Y$2,隐患记录表2022!$C:$C,"="&amp;$B11)</f>
        <v>#REF!</v>
      </c>
      <c r="Z11" s="71" t="e">
        <f>COUNTIFS(隐患记录表2022!$J:$J,"=√",隐患记录表2022!$C:$C,"="&amp;$B11,隐患记录表2022!#REF!,"="&amp;Y$2)</f>
        <v>#REF!</v>
      </c>
      <c r="AA11" s="71" t="e">
        <f>COUNTIFS(隐患记录表2022!#REF!,"="&amp;AA$2,隐患记录表2022!$C:$C,"="&amp;$B11)</f>
        <v>#REF!</v>
      </c>
      <c r="AB11" s="71" t="e">
        <f>COUNTIFS(隐患记录表2022!$J:$J,"=√",隐患记录表2022!$C:$C,"="&amp;$B11,隐患记录表2022!#REF!,"="&amp;AA$2)</f>
        <v>#REF!</v>
      </c>
      <c r="AC11" s="71" t="e">
        <f>COUNTIFS(隐患记录表2022!#REF!,"="&amp;AC$2,隐患记录表2022!$C:$C,"="&amp;$B11)</f>
        <v>#REF!</v>
      </c>
      <c r="AD11" s="71" t="e">
        <f>COUNTIFS(隐患记录表2022!$J:$J,"=√",隐患记录表2022!$C:$C,"="&amp;$B11,隐患记录表2022!#REF!,"="&amp;AC$2)</f>
        <v>#REF!</v>
      </c>
      <c r="AE11" s="71" t="e">
        <f>COUNTIFS(隐患记录表2022!#REF!,"="&amp;AE$2,隐患记录表2022!$C:$C,"="&amp;$B11)</f>
        <v>#REF!</v>
      </c>
      <c r="AF11" s="71" t="e">
        <f>COUNTIFS(隐患记录表2022!$J:$J,"=√",隐患记录表2022!$C:$C,"="&amp;$B11,隐患记录表2022!#REF!,"="&amp;AE$2)</f>
        <v>#REF!</v>
      </c>
      <c r="AG11" s="71" t="e">
        <f>COUNTIFS(隐患记录表2022!#REF!,"="&amp;AG$2,隐患记录表2022!$C:$C,"="&amp;$B11)</f>
        <v>#REF!</v>
      </c>
      <c r="AH11" s="71" t="e">
        <f>COUNTIFS(隐患记录表2022!$J:$J,"=√",隐患记录表2022!$C:$C,"="&amp;$B11,隐患记录表2022!#REF!,"="&amp;AG$2)</f>
        <v>#REF!</v>
      </c>
      <c r="AI11" s="71" t="e">
        <f t="shared" si="0"/>
        <v>#REF!</v>
      </c>
      <c r="AJ11" s="71" t="e">
        <f t="shared" si="1"/>
        <v>#REF!</v>
      </c>
      <c r="AK11" s="83">
        <f t="shared" si="2"/>
        <v>100</v>
      </c>
    </row>
    <row r="12" s="65" customFormat="1" ht="24.95" customHeight="1" spans="2:37">
      <c r="B12" s="73" t="s">
        <v>30</v>
      </c>
      <c r="C12" s="71" t="e">
        <f>COUNTIFS(隐患记录表2022!#REF!,"="&amp;C$2,隐患记录表2022!$C:$C,"="&amp;$B12)</f>
        <v>#REF!</v>
      </c>
      <c r="D12" s="71" t="e">
        <f>COUNTIFS(隐患记录表2022!$J:$J,"=√",隐患记录表2022!$C:$C,"="&amp;$B12,隐患记录表2022!#REF!,"="&amp;C$2)</f>
        <v>#REF!</v>
      </c>
      <c r="E12" s="71" t="e">
        <f>COUNTIFS(隐患记录表2022!#REF!,"="&amp;E$2,隐患记录表2022!$C:$C,"="&amp;$B12)</f>
        <v>#REF!</v>
      </c>
      <c r="F12" s="71" t="e">
        <f>COUNTIFS(隐患记录表2022!$J:$J,"=√",隐患记录表2022!$C:$C,"="&amp;$B12,隐患记录表2022!#REF!,"="&amp;E$2)</f>
        <v>#REF!</v>
      </c>
      <c r="G12" s="71" t="e">
        <f>COUNTIFS(隐患记录表2022!#REF!,"="&amp;G$2,隐患记录表2022!$C:$C,"="&amp;$B12)</f>
        <v>#REF!</v>
      </c>
      <c r="H12" s="71" t="e">
        <f>COUNTIFS(隐患记录表2022!$J:$J,"=√",隐患记录表2022!$C:$C,"="&amp;$B12,隐患记录表2022!#REF!,"="&amp;G$2)</f>
        <v>#REF!</v>
      </c>
      <c r="I12" s="71" t="e">
        <f>COUNTIFS(隐患记录表2022!#REF!,"="&amp;I$2,隐患记录表2022!$C:$C,"="&amp;$B12)</f>
        <v>#REF!</v>
      </c>
      <c r="J12" s="71" t="e">
        <f>COUNTIFS(隐患记录表2022!$J:$J,"=√",隐患记录表2022!$C:$C,"="&amp;$B12,隐患记录表2022!#REF!,"="&amp;I$2)</f>
        <v>#REF!</v>
      </c>
      <c r="K12" s="71" t="e">
        <f>COUNTIFS(隐患记录表2022!#REF!,"="&amp;K$2,隐患记录表2022!$C:$C,"="&amp;$B12)</f>
        <v>#REF!</v>
      </c>
      <c r="L12" s="71" t="e">
        <f>COUNTIFS(隐患记录表2022!$J:$J,"=√",隐患记录表2022!$C:$C,"="&amp;$B12,隐患记录表2022!#REF!,"="&amp;K$2)</f>
        <v>#REF!</v>
      </c>
      <c r="M12" s="71" t="e">
        <f>COUNTIFS(隐患记录表2022!#REF!,"="&amp;M$2,隐患记录表2022!$C:$C,"="&amp;$B12)</f>
        <v>#REF!</v>
      </c>
      <c r="N12" s="71" t="e">
        <f>COUNTIFS(隐患记录表2022!$J:$J,"=√",隐患记录表2022!$C:$C,"="&amp;$B12,隐患记录表2022!#REF!,"="&amp;M$2)</f>
        <v>#REF!</v>
      </c>
      <c r="O12" s="71" t="e">
        <f>COUNTIFS(隐患记录表2022!#REF!,"="&amp;O$2,隐患记录表2022!$C:$C,"="&amp;$B12)</f>
        <v>#REF!</v>
      </c>
      <c r="P12" s="71" t="e">
        <f>COUNTIFS(隐患记录表2022!$J:$J,"=√",隐患记录表2022!$C:$C,"="&amp;$B12,隐患记录表2022!#REF!,"="&amp;O$2)</f>
        <v>#REF!</v>
      </c>
      <c r="Q12" s="71" t="e">
        <f>COUNTIFS(隐患记录表2022!#REF!,"="&amp;Q$2,隐患记录表2022!$C:$C,"="&amp;$B12)</f>
        <v>#REF!</v>
      </c>
      <c r="R12" s="71" t="e">
        <f>COUNTIFS(隐患记录表2022!$J:$J,"=√",隐患记录表2022!$C:$C,"="&amp;$B12,隐患记录表2022!#REF!,"="&amp;Q$2)</f>
        <v>#REF!</v>
      </c>
      <c r="S12" s="71" t="e">
        <f>COUNTIFS(隐患记录表2022!#REF!,"="&amp;S$2,隐患记录表2022!$C:$C,"="&amp;$B12)</f>
        <v>#REF!</v>
      </c>
      <c r="T12" s="71" t="e">
        <f>COUNTIFS(隐患记录表2022!$J:$J,"=√",隐患记录表2022!$C:$C,"="&amp;$B12,隐患记录表2022!#REF!,"="&amp;S$2)</f>
        <v>#REF!</v>
      </c>
      <c r="U12" s="71" t="e">
        <f>COUNTIFS(隐患记录表2022!#REF!,"="&amp;U$2,隐患记录表2022!$C:$C,"="&amp;$B12)</f>
        <v>#REF!</v>
      </c>
      <c r="V12" s="71" t="e">
        <f>COUNTIFS(隐患记录表2022!$J:$J,"=√",隐患记录表2022!$C:$C,"="&amp;$B12,隐患记录表2022!#REF!,"="&amp;U$2)</f>
        <v>#REF!</v>
      </c>
      <c r="W12" s="71" t="e">
        <f>COUNTIFS(隐患记录表2022!#REF!,"="&amp;W$2,隐患记录表2022!$C:$C,"="&amp;$B12)</f>
        <v>#REF!</v>
      </c>
      <c r="X12" s="71" t="e">
        <f>COUNTIFS(隐患记录表2022!$J:$J,"=√",隐患记录表2022!$C:$C,"="&amp;$B12,隐患记录表2022!#REF!,"="&amp;W$2)</f>
        <v>#REF!</v>
      </c>
      <c r="Y12" s="71" t="e">
        <f>COUNTIFS(隐患记录表2022!#REF!,"="&amp;Y$2,隐患记录表2022!$C:$C,"="&amp;$B12)</f>
        <v>#REF!</v>
      </c>
      <c r="Z12" s="71" t="e">
        <f>COUNTIFS(隐患记录表2022!$J:$J,"=√",隐患记录表2022!$C:$C,"="&amp;$B12,隐患记录表2022!#REF!,"="&amp;Y$2)</f>
        <v>#REF!</v>
      </c>
      <c r="AA12" s="71" t="e">
        <f>COUNTIFS(隐患记录表2022!#REF!,"="&amp;AA$2,隐患记录表2022!$C:$C,"="&amp;$B12)</f>
        <v>#REF!</v>
      </c>
      <c r="AB12" s="71" t="e">
        <f>COUNTIFS(隐患记录表2022!$J:$J,"=√",隐患记录表2022!$C:$C,"="&amp;$B12,隐患记录表2022!#REF!,"="&amp;AA$2)</f>
        <v>#REF!</v>
      </c>
      <c r="AC12" s="71" t="e">
        <f>COUNTIFS(隐患记录表2022!#REF!,"="&amp;AC$2,隐患记录表2022!$C:$C,"="&amp;$B12)</f>
        <v>#REF!</v>
      </c>
      <c r="AD12" s="71" t="e">
        <f>COUNTIFS(隐患记录表2022!$J:$J,"=√",隐患记录表2022!$C:$C,"="&amp;$B12,隐患记录表2022!#REF!,"="&amp;AC$2)</f>
        <v>#REF!</v>
      </c>
      <c r="AE12" s="71" t="e">
        <f>COUNTIFS(隐患记录表2022!#REF!,"="&amp;AE$2,隐患记录表2022!$C:$C,"="&amp;$B12)</f>
        <v>#REF!</v>
      </c>
      <c r="AF12" s="71" t="e">
        <f>COUNTIFS(隐患记录表2022!$J:$J,"=√",隐患记录表2022!$C:$C,"="&amp;$B12,隐患记录表2022!#REF!,"="&amp;AE$2)</f>
        <v>#REF!</v>
      </c>
      <c r="AG12" s="71" t="e">
        <f>COUNTIFS(隐患记录表2022!#REF!,"="&amp;AG$2,隐患记录表2022!$C:$C,"="&amp;$B12)</f>
        <v>#REF!</v>
      </c>
      <c r="AH12" s="71" t="e">
        <f>COUNTIFS(隐患记录表2022!$J:$J,"=√",隐患记录表2022!$C:$C,"="&amp;$B12,隐患记录表2022!#REF!,"="&amp;AG$2)</f>
        <v>#REF!</v>
      </c>
      <c r="AI12" s="71" t="e">
        <f t="shared" si="0"/>
        <v>#REF!</v>
      </c>
      <c r="AJ12" s="71" t="e">
        <f t="shared" si="1"/>
        <v>#REF!</v>
      </c>
      <c r="AK12" s="83">
        <f t="shared" si="2"/>
        <v>100</v>
      </c>
    </row>
    <row r="13" s="65" customFormat="1" ht="24.95" customHeight="1" spans="2:37">
      <c r="B13" s="73" t="s">
        <v>31</v>
      </c>
      <c r="C13" s="71" t="e">
        <f>COUNTIFS(隐患记录表2022!#REF!,"="&amp;C$2,隐患记录表2022!$C:$C,"="&amp;$B13)</f>
        <v>#REF!</v>
      </c>
      <c r="D13" s="71" t="e">
        <f>COUNTIFS(隐患记录表2022!$J:$J,"=√",隐患记录表2022!$C:$C,"="&amp;$B13,隐患记录表2022!#REF!,"="&amp;C$2)</f>
        <v>#REF!</v>
      </c>
      <c r="E13" s="71" t="e">
        <f>COUNTIFS(隐患记录表2022!#REF!,"="&amp;E$2,隐患记录表2022!$C:$C,"="&amp;$B13)</f>
        <v>#REF!</v>
      </c>
      <c r="F13" s="71" t="e">
        <f>COUNTIFS(隐患记录表2022!$J:$J,"=√",隐患记录表2022!$C:$C,"="&amp;$B13,隐患记录表2022!#REF!,"="&amp;E$2)</f>
        <v>#REF!</v>
      </c>
      <c r="G13" s="71" t="e">
        <f>COUNTIFS(隐患记录表2022!#REF!,"="&amp;G$2,隐患记录表2022!$C:$C,"="&amp;$B13)</f>
        <v>#REF!</v>
      </c>
      <c r="H13" s="71" t="e">
        <f>COUNTIFS(隐患记录表2022!$J:$J,"=√",隐患记录表2022!$C:$C,"="&amp;$B13,隐患记录表2022!#REF!,"="&amp;G$2)</f>
        <v>#REF!</v>
      </c>
      <c r="I13" s="71" t="e">
        <f>COUNTIFS(隐患记录表2022!#REF!,"="&amp;I$2,隐患记录表2022!$C:$C,"="&amp;$B13)</f>
        <v>#REF!</v>
      </c>
      <c r="J13" s="71" t="e">
        <f>COUNTIFS(隐患记录表2022!$J:$J,"=√",隐患记录表2022!$C:$C,"="&amp;$B13,隐患记录表2022!#REF!,"="&amp;I$2)</f>
        <v>#REF!</v>
      </c>
      <c r="K13" s="71" t="e">
        <f>COUNTIFS(隐患记录表2022!#REF!,"="&amp;K$2,隐患记录表2022!$C:$C,"="&amp;$B13)</f>
        <v>#REF!</v>
      </c>
      <c r="L13" s="71" t="e">
        <f>COUNTIFS(隐患记录表2022!$J:$J,"=√",隐患记录表2022!$C:$C,"="&amp;$B13,隐患记录表2022!#REF!,"="&amp;K$2)</f>
        <v>#REF!</v>
      </c>
      <c r="M13" s="71" t="e">
        <f>COUNTIFS(隐患记录表2022!#REF!,"="&amp;M$2,隐患记录表2022!$C:$C,"="&amp;$B13)</f>
        <v>#REF!</v>
      </c>
      <c r="N13" s="71" t="e">
        <f>COUNTIFS(隐患记录表2022!$J:$J,"=√",隐患记录表2022!$C:$C,"="&amp;$B13,隐患记录表2022!#REF!,"="&amp;M$2)</f>
        <v>#REF!</v>
      </c>
      <c r="O13" s="71" t="e">
        <f>COUNTIFS(隐患记录表2022!#REF!,"="&amp;O$2,隐患记录表2022!$C:$C,"="&amp;$B13)</f>
        <v>#REF!</v>
      </c>
      <c r="P13" s="71" t="e">
        <f>COUNTIFS(隐患记录表2022!$J:$J,"=√",隐患记录表2022!$C:$C,"="&amp;$B13,隐患记录表2022!#REF!,"="&amp;O$2)</f>
        <v>#REF!</v>
      </c>
      <c r="Q13" s="71" t="e">
        <f>COUNTIFS(隐患记录表2022!#REF!,"="&amp;Q$2,隐患记录表2022!$C:$C,"="&amp;$B13)</f>
        <v>#REF!</v>
      </c>
      <c r="R13" s="71" t="e">
        <f>COUNTIFS(隐患记录表2022!$J:$J,"=√",隐患记录表2022!$C:$C,"="&amp;$B13,隐患记录表2022!#REF!,"="&amp;Q$2)</f>
        <v>#REF!</v>
      </c>
      <c r="S13" s="71" t="e">
        <f>COUNTIFS(隐患记录表2022!#REF!,"="&amp;S$2,隐患记录表2022!$C:$C,"="&amp;$B13)</f>
        <v>#REF!</v>
      </c>
      <c r="T13" s="71" t="e">
        <f>COUNTIFS(隐患记录表2022!$J:$J,"=√",隐患记录表2022!$C:$C,"="&amp;$B13,隐患记录表2022!#REF!,"="&amp;S$2)</f>
        <v>#REF!</v>
      </c>
      <c r="U13" s="71" t="e">
        <f>COUNTIFS(隐患记录表2022!#REF!,"="&amp;U$2,隐患记录表2022!$C:$C,"="&amp;$B13)</f>
        <v>#REF!</v>
      </c>
      <c r="V13" s="71" t="e">
        <f>COUNTIFS(隐患记录表2022!$J:$J,"=√",隐患记录表2022!$C:$C,"="&amp;$B13,隐患记录表2022!#REF!,"="&amp;U$2)</f>
        <v>#REF!</v>
      </c>
      <c r="W13" s="71" t="e">
        <f>COUNTIFS(隐患记录表2022!#REF!,"="&amp;W$2,隐患记录表2022!$C:$C,"="&amp;$B13)</f>
        <v>#REF!</v>
      </c>
      <c r="X13" s="71" t="e">
        <f>COUNTIFS(隐患记录表2022!$J:$J,"=√",隐患记录表2022!$C:$C,"="&amp;$B13,隐患记录表2022!#REF!,"="&amp;W$2)</f>
        <v>#REF!</v>
      </c>
      <c r="Y13" s="71" t="e">
        <f>COUNTIFS(隐患记录表2022!#REF!,"="&amp;Y$2,隐患记录表2022!$C:$C,"="&amp;$B13)</f>
        <v>#REF!</v>
      </c>
      <c r="Z13" s="71" t="e">
        <f>COUNTIFS(隐患记录表2022!$J:$J,"=√",隐患记录表2022!$C:$C,"="&amp;$B13,隐患记录表2022!#REF!,"="&amp;Y$2)</f>
        <v>#REF!</v>
      </c>
      <c r="AA13" s="71" t="e">
        <f>COUNTIFS(隐患记录表2022!#REF!,"="&amp;AA$2,隐患记录表2022!$C:$C,"="&amp;$B13)</f>
        <v>#REF!</v>
      </c>
      <c r="AB13" s="71" t="e">
        <f>COUNTIFS(隐患记录表2022!$J:$J,"=√",隐患记录表2022!$C:$C,"="&amp;$B13,隐患记录表2022!#REF!,"="&amp;AA$2)</f>
        <v>#REF!</v>
      </c>
      <c r="AC13" s="71" t="e">
        <f>COUNTIFS(隐患记录表2022!#REF!,"="&amp;AC$2,隐患记录表2022!$C:$C,"="&amp;$B13)</f>
        <v>#REF!</v>
      </c>
      <c r="AD13" s="71" t="e">
        <f>COUNTIFS(隐患记录表2022!$J:$J,"=√",隐患记录表2022!$C:$C,"="&amp;$B13,隐患记录表2022!#REF!,"="&amp;AC$2)</f>
        <v>#REF!</v>
      </c>
      <c r="AE13" s="71" t="e">
        <f>COUNTIFS(隐患记录表2022!#REF!,"="&amp;AE$2,隐患记录表2022!$C:$C,"="&amp;$B13)</f>
        <v>#REF!</v>
      </c>
      <c r="AF13" s="71" t="e">
        <f>COUNTIFS(隐患记录表2022!$J:$J,"=√",隐患记录表2022!$C:$C,"="&amp;$B13,隐患记录表2022!#REF!,"="&amp;AE$2)</f>
        <v>#REF!</v>
      </c>
      <c r="AG13" s="71" t="e">
        <f>COUNTIFS(隐患记录表2022!#REF!,"="&amp;AG$2,隐患记录表2022!$C:$C,"="&amp;$B13)</f>
        <v>#REF!</v>
      </c>
      <c r="AH13" s="71" t="e">
        <f>COUNTIFS(隐患记录表2022!$J:$J,"=√",隐患记录表2022!$C:$C,"="&amp;$B13,隐患记录表2022!#REF!,"="&amp;AG$2)</f>
        <v>#REF!</v>
      </c>
      <c r="AI13" s="71" t="e">
        <f t="shared" si="0"/>
        <v>#REF!</v>
      </c>
      <c r="AJ13" s="71" t="e">
        <f t="shared" si="1"/>
        <v>#REF!</v>
      </c>
      <c r="AK13" s="83">
        <f t="shared" si="2"/>
        <v>100</v>
      </c>
    </row>
    <row r="14" s="65" customFormat="1" ht="24.95" customHeight="1" spans="2:37">
      <c r="B14" s="73" t="s">
        <v>32</v>
      </c>
      <c r="C14" s="71" t="e">
        <f>COUNTIFS(隐患记录表2022!#REF!,"="&amp;C$2,隐患记录表2022!$C:$C,"="&amp;$B14)</f>
        <v>#REF!</v>
      </c>
      <c r="D14" s="71" t="e">
        <f>COUNTIFS(隐患记录表2022!$J:$J,"=√",隐患记录表2022!$C:$C,"="&amp;$B14,隐患记录表2022!#REF!,"="&amp;C$2)</f>
        <v>#REF!</v>
      </c>
      <c r="E14" s="71" t="e">
        <f>COUNTIFS(隐患记录表2022!#REF!,"="&amp;E$2,隐患记录表2022!$C:$C,"="&amp;$B14)</f>
        <v>#REF!</v>
      </c>
      <c r="F14" s="71" t="e">
        <f>COUNTIFS(隐患记录表2022!$J:$J,"=√",隐患记录表2022!$C:$C,"="&amp;$B14,隐患记录表2022!#REF!,"="&amp;E$2)</f>
        <v>#REF!</v>
      </c>
      <c r="G14" s="71" t="e">
        <f>COUNTIFS(隐患记录表2022!#REF!,"="&amp;G$2,隐患记录表2022!$C:$C,"="&amp;$B14)</f>
        <v>#REF!</v>
      </c>
      <c r="H14" s="71" t="e">
        <f>COUNTIFS(隐患记录表2022!$J:$J,"=√",隐患记录表2022!$C:$C,"="&amp;$B14,隐患记录表2022!#REF!,"="&amp;G$2)</f>
        <v>#REF!</v>
      </c>
      <c r="I14" s="71" t="e">
        <f>COUNTIFS(隐患记录表2022!#REF!,"="&amp;I$2,隐患记录表2022!$C:$C,"="&amp;$B14)</f>
        <v>#REF!</v>
      </c>
      <c r="J14" s="71" t="e">
        <f>COUNTIFS(隐患记录表2022!$J:$J,"=√",隐患记录表2022!$C:$C,"="&amp;$B14,隐患记录表2022!#REF!,"="&amp;I$2)</f>
        <v>#REF!</v>
      </c>
      <c r="K14" s="71" t="e">
        <f>COUNTIFS(隐患记录表2022!#REF!,"="&amp;K$2,隐患记录表2022!$C:$C,"="&amp;$B14)</f>
        <v>#REF!</v>
      </c>
      <c r="L14" s="71" t="e">
        <f>COUNTIFS(隐患记录表2022!$J:$J,"=√",隐患记录表2022!$C:$C,"="&amp;$B14,隐患记录表2022!#REF!,"="&amp;K$2)</f>
        <v>#REF!</v>
      </c>
      <c r="M14" s="71" t="e">
        <f>COUNTIFS(隐患记录表2022!#REF!,"="&amp;M$2,隐患记录表2022!$C:$C,"="&amp;$B14)</f>
        <v>#REF!</v>
      </c>
      <c r="N14" s="71" t="e">
        <f>COUNTIFS(隐患记录表2022!$J:$J,"=√",隐患记录表2022!$C:$C,"="&amp;$B14,隐患记录表2022!#REF!,"="&amp;M$2)</f>
        <v>#REF!</v>
      </c>
      <c r="O14" s="71" t="e">
        <f>COUNTIFS(隐患记录表2022!#REF!,"="&amp;O$2,隐患记录表2022!$C:$C,"="&amp;$B14)</f>
        <v>#REF!</v>
      </c>
      <c r="P14" s="71" t="e">
        <f>COUNTIFS(隐患记录表2022!$J:$J,"=√",隐患记录表2022!$C:$C,"="&amp;$B14,隐患记录表2022!#REF!,"="&amp;O$2)</f>
        <v>#REF!</v>
      </c>
      <c r="Q14" s="71" t="e">
        <f>COUNTIFS(隐患记录表2022!#REF!,"="&amp;Q$2,隐患记录表2022!$C:$C,"="&amp;$B14)</f>
        <v>#REF!</v>
      </c>
      <c r="R14" s="71" t="e">
        <f>COUNTIFS(隐患记录表2022!$J:$J,"=√",隐患记录表2022!$C:$C,"="&amp;$B14,隐患记录表2022!#REF!,"="&amp;Q$2)</f>
        <v>#REF!</v>
      </c>
      <c r="S14" s="71" t="e">
        <f>COUNTIFS(隐患记录表2022!#REF!,"="&amp;S$2,隐患记录表2022!$C:$C,"="&amp;$B14)</f>
        <v>#REF!</v>
      </c>
      <c r="T14" s="71" t="e">
        <f>COUNTIFS(隐患记录表2022!$J:$J,"=√",隐患记录表2022!$C:$C,"="&amp;$B14,隐患记录表2022!#REF!,"="&amp;S$2)</f>
        <v>#REF!</v>
      </c>
      <c r="U14" s="71" t="e">
        <f>COUNTIFS(隐患记录表2022!#REF!,"="&amp;U$2,隐患记录表2022!$C:$C,"="&amp;$B14)</f>
        <v>#REF!</v>
      </c>
      <c r="V14" s="71" t="e">
        <f>COUNTIFS(隐患记录表2022!$J:$J,"=√",隐患记录表2022!$C:$C,"="&amp;$B14,隐患记录表2022!#REF!,"="&amp;U$2)</f>
        <v>#REF!</v>
      </c>
      <c r="W14" s="71" t="e">
        <f>COUNTIFS(隐患记录表2022!#REF!,"="&amp;W$2,隐患记录表2022!$C:$C,"="&amp;$B14)</f>
        <v>#REF!</v>
      </c>
      <c r="X14" s="71" t="e">
        <f>COUNTIFS(隐患记录表2022!$J:$J,"=√",隐患记录表2022!$C:$C,"="&amp;$B14,隐患记录表2022!#REF!,"="&amp;W$2)</f>
        <v>#REF!</v>
      </c>
      <c r="Y14" s="71" t="e">
        <f>COUNTIFS(隐患记录表2022!#REF!,"="&amp;Y$2,隐患记录表2022!$C:$C,"="&amp;$B14)</f>
        <v>#REF!</v>
      </c>
      <c r="Z14" s="71" t="e">
        <f>COUNTIFS(隐患记录表2022!$J:$J,"=√",隐患记录表2022!$C:$C,"="&amp;$B14,隐患记录表2022!#REF!,"="&amp;Y$2)</f>
        <v>#REF!</v>
      </c>
      <c r="AA14" s="71" t="e">
        <f>COUNTIFS(隐患记录表2022!#REF!,"="&amp;AA$2,隐患记录表2022!$C:$C,"="&amp;$B14)</f>
        <v>#REF!</v>
      </c>
      <c r="AB14" s="71" t="e">
        <f>COUNTIFS(隐患记录表2022!$J:$J,"=√",隐患记录表2022!$C:$C,"="&amp;$B14,隐患记录表2022!#REF!,"="&amp;AA$2)</f>
        <v>#REF!</v>
      </c>
      <c r="AC14" s="71" t="e">
        <f>COUNTIFS(隐患记录表2022!#REF!,"="&amp;AC$2,隐患记录表2022!$C:$C,"="&amp;$B14)</f>
        <v>#REF!</v>
      </c>
      <c r="AD14" s="71" t="e">
        <f>COUNTIFS(隐患记录表2022!$J:$J,"=√",隐患记录表2022!$C:$C,"="&amp;$B14,隐患记录表2022!#REF!,"="&amp;AC$2)</f>
        <v>#REF!</v>
      </c>
      <c r="AE14" s="71" t="e">
        <f>COUNTIFS(隐患记录表2022!#REF!,"="&amp;AE$2,隐患记录表2022!$C:$C,"="&amp;$B14)</f>
        <v>#REF!</v>
      </c>
      <c r="AF14" s="71" t="e">
        <f>COUNTIFS(隐患记录表2022!$J:$J,"=√",隐患记录表2022!$C:$C,"="&amp;$B14,隐患记录表2022!#REF!,"="&amp;AE$2)</f>
        <v>#REF!</v>
      </c>
      <c r="AG14" s="71" t="e">
        <f>COUNTIFS(隐患记录表2022!#REF!,"="&amp;AG$2,隐患记录表2022!$C:$C,"="&amp;$B14)</f>
        <v>#REF!</v>
      </c>
      <c r="AH14" s="71" t="e">
        <f>COUNTIFS(隐患记录表2022!$J:$J,"=√",隐患记录表2022!$C:$C,"="&amp;$B14,隐患记录表2022!#REF!,"="&amp;AG$2)</f>
        <v>#REF!</v>
      </c>
      <c r="AI14" s="71" t="e">
        <f t="shared" si="0"/>
        <v>#REF!</v>
      </c>
      <c r="AJ14" s="71" t="e">
        <f t="shared" ref="AJ14:AJ15" si="3">D14+F14+H14+J14+L14+N14+P14+R14+T14+V14+X14+Z14+AB14+AD14+AF14+AH14</f>
        <v>#REF!</v>
      </c>
      <c r="AK14" s="83">
        <f t="shared" si="2"/>
        <v>100</v>
      </c>
    </row>
    <row r="15" s="65" customFormat="1" ht="24.95" customHeight="1" spans="2:37">
      <c r="B15" s="73" t="s">
        <v>33</v>
      </c>
      <c r="C15" s="71" t="e">
        <f>COUNTIFS(隐患记录表2022!#REF!,"="&amp;C$2,隐患记录表2022!$C:$C,"="&amp;$B15)</f>
        <v>#REF!</v>
      </c>
      <c r="D15" s="71" t="e">
        <f>COUNTIFS(隐患记录表2022!$J:$J,"=√",隐患记录表2022!$C:$C,"="&amp;$B15,隐患记录表2022!#REF!,"="&amp;C$2)</f>
        <v>#REF!</v>
      </c>
      <c r="E15" s="71" t="e">
        <f>COUNTIFS(隐患记录表2022!#REF!,"="&amp;E$2,隐患记录表2022!$C:$C,"="&amp;$B15)</f>
        <v>#REF!</v>
      </c>
      <c r="F15" s="71" t="e">
        <f>COUNTIFS(隐患记录表2022!$J:$J,"=√",隐患记录表2022!$C:$C,"="&amp;$B15,隐患记录表2022!#REF!,"="&amp;E$2)</f>
        <v>#REF!</v>
      </c>
      <c r="G15" s="71" t="e">
        <f>COUNTIFS(隐患记录表2022!#REF!,"="&amp;G$2,隐患记录表2022!$C:$C,"="&amp;$B15)</f>
        <v>#REF!</v>
      </c>
      <c r="H15" s="71" t="e">
        <f>COUNTIFS(隐患记录表2022!$J:$J,"=√",隐患记录表2022!$C:$C,"="&amp;$B15,隐患记录表2022!#REF!,"="&amp;G$2)</f>
        <v>#REF!</v>
      </c>
      <c r="I15" s="71" t="e">
        <f>COUNTIFS(隐患记录表2022!#REF!,"="&amp;I$2,隐患记录表2022!$C:$C,"="&amp;$B15)</f>
        <v>#REF!</v>
      </c>
      <c r="J15" s="71" t="e">
        <f>COUNTIFS(隐患记录表2022!$J:$J,"=√",隐患记录表2022!$C:$C,"="&amp;$B15,隐患记录表2022!#REF!,"="&amp;I$2)</f>
        <v>#REF!</v>
      </c>
      <c r="K15" s="71" t="e">
        <f>COUNTIFS(隐患记录表2022!#REF!,"="&amp;K$2,隐患记录表2022!$C:$C,"="&amp;$B15)</f>
        <v>#REF!</v>
      </c>
      <c r="L15" s="71" t="e">
        <f>COUNTIFS(隐患记录表2022!$J:$J,"=√",隐患记录表2022!$C:$C,"="&amp;$B15,隐患记录表2022!#REF!,"="&amp;K$2)</f>
        <v>#REF!</v>
      </c>
      <c r="M15" s="71" t="e">
        <f>COUNTIFS(隐患记录表2022!#REF!,"="&amp;M$2,隐患记录表2022!$C:$C,"="&amp;$B15)</f>
        <v>#REF!</v>
      </c>
      <c r="N15" s="71" t="e">
        <f>COUNTIFS(隐患记录表2022!$J:$J,"=√",隐患记录表2022!$C:$C,"="&amp;$B15,隐患记录表2022!#REF!,"="&amp;M$2)</f>
        <v>#REF!</v>
      </c>
      <c r="O15" s="71" t="e">
        <f>COUNTIFS(隐患记录表2022!#REF!,"="&amp;O$2,隐患记录表2022!$C:$C,"="&amp;$B15)</f>
        <v>#REF!</v>
      </c>
      <c r="P15" s="71" t="e">
        <f>COUNTIFS(隐患记录表2022!$J:$J,"=√",隐患记录表2022!$C:$C,"="&amp;$B15,隐患记录表2022!#REF!,"="&amp;O$2)</f>
        <v>#REF!</v>
      </c>
      <c r="Q15" s="71" t="e">
        <f>COUNTIFS(隐患记录表2022!#REF!,"="&amp;Q$2,隐患记录表2022!$C:$C,"="&amp;$B15)</f>
        <v>#REF!</v>
      </c>
      <c r="R15" s="71" t="e">
        <f>COUNTIFS(隐患记录表2022!$J:$J,"=√",隐患记录表2022!$C:$C,"="&amp;$B15,隐患记录表2022!#REF!,"="&amp;Q$2)</f>
        <v>#REF!</v>
      </c>
      <c r="S15" s="71" t="e">
        <f>COUNTIFS(隐患记录表2022!#REF!,"="&amp;S$2,隐患记录表2022!$C:$C,"="&amp;$B15)</f>
        <v>#REF!</v>
      </c>
      <c r="T15" s="71" t="e">
        <f>COUNTIFS(隐患记录表2022!$J:$J,"=√",隐患记录表2022!$C:$C,"="&amp;$B15,隐患记录表2022!#REF!,"="&amp;S$2)</f>
        <v>#REF!</v>
      </c>
      <c r="U15" s="71" t="e">
        <f>COUNTIFS(隐患记录表2022!#REF!,"="&amp;U$2,隐患记录表2022!$C:$C,"="&amp;$B15)</f>
        <v>#REF!</v>
      </c>
      <c r="V15" s="71" t="e">
        <f>COUNTIFS(隐患记录表2022!$J:$J,"=√",隐患记录表2022!$C:$C,"="&amp;$B15,隐患记录表2022!#REF!,"="&amp;U$2)</f>
        <v>#REF!</v>
      </c>
      <c r="W15" s="71" t="e">
        <f>COUNTIFS(隐患记录表2022!#REF!,"="&amp;W$2,隐患记录表2022!$C:$C,"="&amp;$B15)</f>
        <v>#REF!</v>
      </c>
      <c r="X15" s="71" t="e">
        <f>COUNTIFS(隐患记录表2022!$J:$J,"=√",隐患记录表2022!$C:$C,"="&amp;$B15,隐患记录表2022!#REF!,"="&amp;W$2)</f>
        <v>#REF!</v>
      </c>
      <c r="Y15" s="71" t="e">
        <f>COUNTIFS(隐患记录表2022!#REF!,"="&amp;Y$2,隐患记录表2022!$C:$C,"="&amp;$B15)</f>
        <v>#REF!</v>
      </c>
      <c r="Z15" s="71" t="e">
        <f>COUNTIFS(隐患记录表2022!$J:$J,"=√",隐患记录表2022!$C:$C,"="&amp;$B15,隐患记录表2022!#REF!,"="&amp;Y$2)</f>
        <v>#REF!</v>
      </c>
      <c r="AA15" s="71" t="e">
        <f>COUNTIFS(隐患记录表2022!#REF!,"="&amp;AA$2,隐患记录表2022!$C:$C,"="&amp;$B15)</f>
        <v>#REF!</v>
      </c>
      <c r="AB15" s="71" t="e">
        <f>COUNTIFS(隐患记录表2022!$J:$J,"=√",隐患记录表2022!$C:$C,"="&amp;$B15,隐患记录表2022!#REF!,"="&amp;AA$2)</f>
        <v>#REF!</v>
      </c>
      <c r="AC15" s="71" t="e">
        <f>COUNTIFS(隐患记录表2022!#REF!,"="&amp;AC$2,隐患记录表2022!$C:$C,"="&amp;$B15)</f>
        <v>#REF!</v>
      </c>
      <c r="AD15" s="71" t="e">
        <f>COUNTIFS(隐患记录表2022!$J:$J,"=√",隐患记录表2022!$C:$C,"="&amp;$B15,隐患记录表2022!#REF!,"="&amp;AC$2)</f>
        <v>#REF!</v>
      </c>
      <c r="AE15" s="71" t="e">
        <f>COUNTIFS(隐患记录表2022!#REF!,"="&amp;AE$2,隐患记录表2022!$C:$C,"="&amp;$B15)</f>
        <v>#REF!</v>
      </c>
      <c r="AF15" s="71" t="e">
        <f>COUNTIFS(隐患记录表2022!$J:$J,"=√",隐患记录表2022!$C:$C,"="&amp;$B15,隐患记录表2022!#REF!,"="&amp;AE$2)</f>
        <v>#REF!</v>
      </c>
      <c r="AG15" s="71" t="e">
        <f>COUNTIFS(隐患记录表2022!#REF!,"="&amp;AG$2,隐患记录表2022!$C:$C,"="&amp;$B15)</f>
        <v>#REF!</v>
      </c>
      <c r="AH15" s="71" t="e">
        <f>COUNTIFS(隐患记录表2022!$J:$J,"=√",隐患记录表2022!$C:$C,"="&amp;$B15,隐患记录表2022!#REF!,"="&amp;AG$2)</f>
        <v>#REF!</v>
      </c>
      <c r="AI15" s="71" t="e">
        <f t="shared" si="0"/>
        <v>#REF!</v>
      </c>
      <c r="AJ15" s="71" t="e">
        <f t="shared" si="3"/>
        <v>#REF!</v>
      </c>
      <c r="AK15" s="83">
        <f t="shared" si="2"/>
        <v>100</v>
      </c>
    </row>
    <row r="16" s="65" customFormat="1" ht="24.95" customHeight="1" spans="2:37">
      <c r="B16" s="73" t="s">
        <v>20</v>
      </c>
      <c r="C16" s="71" t="e">
        <f>SUM(C4:C15)</f>
        <v>#REF!</v>
      </c>
      <c r="D16" s="71" t="e">
        <f>COUNTIFS(隐患记录表2022!$J:$J,"=√",隐患记录表2022!$C:$C,"="&amp;$B16,隐患记录表2022!#REF!,"="&amp;C$2)</f>
        <v>#REF!</v>
      </c>
      <c r="E16" s="71" t="e">
        <f t="shared" ref="E16" si="4">SUM(E4:E15)</f>
        <v>#REF!</v>
      </c>
      <c r="F16" s="71" t="e">
        <f>COUNTIFS(隐患记录表2022!$J:$J,"=√",隐患记录表2022!$C:$C,"="&amp;$B16,隐患记录表2022!#REF!,"="&amp;E$2)</f>
        <v>#REF!</v>
      </c>
      <c r="G16" s="71" t="e">
        <f t="shared" ref="G16" si="5">SUM(G4:G15)</f>
        <v>#REF!</v>
      </c>
      <c r="H16" s="71" t="e">
        <f>COUNTIFS(隐患记录表2022!$J:$J,"=√",隐患记录表2022!$C:$C,"="&amp;$B16,隐患记录表2022!#REF!,"="&amp;G$2)</f>
        <v>#REF!</v>
      </c>
      <c r="I16" s="71" t="e">
        <f t="shared" ref="I16" si="6">SUM(I4:I15)</f>
        <v>#REF!</v>
      </c>
      <c r="J16" s="71" t="e">
        <f>COUNTIFS(隐患记录表2022!$J:$J,"=√",隐患记录表2022!$C:$C,"="&amp;$B16,隐患记录表2022!#REF!,"="&amp;I$2)</f>
        <v>#REF!</v>
      </c>
      <c r="K16" s="71" t="e">
        <f t="shared" ref="K16" si="7">SUM(K4:K15)</f>
        <v>#REF!</v>
      </c>
      <c r="L16" s="71" t="e">
        <f>COUNTIFS(隐患记录表2022!$J:$J,"=√",隐患记录表2022!$C:$C,"="&amp;$B16,隐患记录表2022!#REF!,"="&amp;K$2)</f>
        <v>#REF!</v>
      </c>
      <c r="M16" s="71" t="e">
        <f t="shared" ref="M16" si="8">SUM(M4:M15)</f>
        <v>#REF!</v>
      </c>
      <c r="N16" s="71" t="e">
        <f>COUNTIFS(隐患记录表2022!$J:$J,"=√",隐患记录表2022!$C:$C,"="&amp;$B16,隐患记录表2022!#REF!,"="&amp;M$2)</f>
        <v>#REF!</v>
      </c>
      <c r="O16" s="71" t="e">
        <f t="shared" ref="O16" si="9">SUM(O4:O15)</f>
        <v>#REF!</v>
      </c>
      <c r="P16" s="71" t="e">
        <f>COUNTIFS(隐患记录表2022!$J:$J,"=√",隐患记录表2022!$C:$C,"="&amp;$B16,隐患记录表2022!#REF!,"="&amp;O$2)</f>
        <v>#REF!</v>
      </c>
      <c r="Q16" s="71" t="e">
        <f t="shared" ref="Q16" si="10">SUM(Q4:Q15)</f>
        <v>#REF!</v>
      </c>
      <c r="R16" s="71" t="e">
        <f>COUNTIFS(隐患记录表2022!$J:$J,"=√",隐患记录表2022!$C:$C,"="&amp;$B16,隐患记录表2022!#REF!,"="&amp;Q$2)</f>
        <v>#REF!</v>
      </c>
      <c r="S16" s="71" t="e">
        <f t="shared" ref="S16" si="11">SUM(S4:S15)</f>
        <v>#REF!</v>
      </c>
      <c r="T16" s="71" t="e">
        <f>COUNTIFS(隐患记录表2022!$J:$J,"=√",隐患记录表2022!$C:$C,"="&amp;$B16,隐患记录表2022!#REF!,"="&amp;S$2)</f>
        <v>#REF!</v>
      </c>
      <c r="U16" s="71" t="e">
        <f t="shared" ref="U16" si="12">SUM(U4:U15)</f>
        <v>#REF!</v>
      </c>
      <c r="V16" s="71" t="e">
        <f>COUNTIFS(隐患记录表2022!$J:$J,"=√",隐患记录表2022!$C:$C,"="&amp;$B16,隐患记录表2022!#REF!,"="&amp;U$2)</f>
        <v>#REF!</v>
      </c>
      <c r="W16" s="71" t="e">
        <f t="shared" ref="W16" si="13">SUM(W4:W15)</f>
        <v>#REF!</v>
      </c>
      <c r="X16" s="71" t="e">
        <f>COUNTIFS(隐患记录表2022!$J:$J,"=√",隐患记录表2022!$C:$C,"="&amp;$B16,隐患记录表2022!#REF!,"="&amp;W$2)</f>
        <v>#REF!</v>
      </c>
      <c r="Y16" s="71" t="e">
        <f t="shared" ref="Y16" si="14">SUM(Y4:Y15)</f>
        <v>#REF!</v>
      </c>
      <c r="Z16" s="71" t="e">
        <f>COUNTIFS(隐患记录表2022!$J:$J,"=√",隐患记录表2022!$C:$C,"="&amp;$B16,隐患记录表2022!#REF!,"="&amp;Y$2)</f>
        <v>#REF!</v>
      </c>
      <c r="AA16" s="71" t="e">
        <f t="shared" ref="AA16" si="15">SUM(AA4:AA15)</f>
        <v>#REF!</v>
      </c>
      <c r="AB16" s="71" t="e">
        <f>COUNTIFS(隐患记录表2022!$J:$J,"=√",隐患记录表2022!$C:$C,"="&amp;$B16,隐患记录表2022!#REF!,"="&amp;AA$2)</f>
        <v>#REF!</v>
      </c>
      <c r="AC16" s="71" t="e">
        <f t="shared" ref="AC16" si="16">SUM(AC4:AC15)</f>
        <v>#REF!</v>
      </c>
      <c r="AD16" s="71" t="e">
        <f>COUNTIFS(隐患记录表2022!$J:$J,"=√",隐患记录表2022!$C:$C,"="&amp;$B16,隐患记录表2022!#REF!,"="&amp;AC$2)</f>
        <v>#REF!</v>
      </c>
      <c r="AE16" s="71" t="e">
        <f t="shared" ref="AE16" si="17">SUM(AE4:AE15)</f>
        <v>#REF!</v>
      </c>
      <c r="AF16" s="71" t="e">
        <f>COUNTIFS(隐患记录表2022!$J:$J,"=√",隐患记录表2022!$C:$C,"="&amp;$B16,隐患记录表2022!#REF!,"="&amp;AE$2)</f>
        <v>#REF!</v>
      </c>
      <c r="AG16" s="71" t="e">
        <f t="shared" ref="AG16" si="18">SUM(AG4:AG15)</f>
        <v>#REF!</v>
      </c>
      <c r="AH16" s="71" t="e">
        <f>COUNTIFS(隐患记录表2022!$J:$J,"=√",隐患记录表2022!$C:$C,"="&amp;$B16,隐患记录表2022!#REF!,"="&amp;AG$2)</f>
        <v>#REF!</v>
      </c>
      <c r="AI16" s="71" t="e">
        <f t="shared" ref="AI16:AJ16" si="19">SUM(AI4:AI15)</f>
        <v>#REF!</v>
      </c>
      <c r="AJ16" s="71" t="e">
        <f t="shared" si="19"/>
        <v>#REF!</v>
      </c>
      <c r="AK16" s="83">
        <f t="shared" si="2"/>
        <v>100</v>
      </c>
    </row>
    <row r="17" s="65" customFormat="1" ht="24.95" customHeight="1" spans="2:37">
      <c r="B17" s="73" t="s">
        <v>34</v>
      </c>
      <c r="C17" s="74">
        <f>IFERROR(D16/C16*100,100)</f>
        <v>100</v>
      </c>
      <c r="D17" s="74"/>
      <c r="E17" s="74">
        <f>IFERROR(F16/E16*100,100)</f>
        <v>100</v>
      </c>
      <c r="F17" s="74"/>
      <c r="G17" s="74">
        <f>IFERROR(H16/G16*100,100)</f>
        <v>100</v>
      </c>
      <c r="H17" s="74"/>
      <c r="I17" s="74">
        <f>IFERROR(J16/I16*100,100)</f>
        <v>100</v>
      </c>
      <c r="J17" s="74"/>
      <c r="K17" s="74">
        <f>IFERROR(L16/K16*100,100)</f>
        <v>100</v>
      </c>
      <c r="L17" s="74"/>
      <c r="M17" s="74">
        <f>IFERROR(N16/M16*100,100)</f>
        <v>100</v>
      </c>
      <c r="N17" s="74"/>
      <c r="O17" s="74">
        <f>IFERROR(P16/O16*100,100)</f>
        <v>100</v>
      </c>
      <c r="P17" s="74"/>
      <c r="Q17" s="74">
        <f>IFERROR(R16/Q16*100,100)</f>
        <v>100</v>
      </c>
      <c r="R17" s="74"/>
      <c r="S17" s="74">
        <f>IFERROR(T16/S16*100,100)</f>
        <v>100</v>
      </c>
      <c r="T17" s="74"/>
      <c r="U17" s="74">
        <f>IFERROR(V16/U16*100,100)</f>
        <v>100</v>
      </c>
      <c r="V17" s="74"/>
      <c r="W17" s="74">
        <f>IFERROR(X16/W16*100,100)</f>
        <v>100</v>
      </c>
      <c r="X17" s="74"/>
      <c r="Y17" s="74">
        <f>IFERROR(Z16/Y16*100,100)</f>
        <v>100</v>
      </c>
      <c r="Z17" s="74"/>
      <c r="AA17" s="74">
        <f>IFERROR(AB16/AA16*100,100)</f>
        <v>100</v>
      </c>
      <c r="AB17" s="74"/>
      <c r="AC17" s="74">
        <f>IFERROR(AD16/AC16*100,100)</f>
        <v>100</v>
      </c>
      <c r="AD17" s="74"/>
      <c r="AE17" s="74">
        <f>IFERROR(AF16/AE16*100,100)</f>
        <v>100</v>
      </c>
      <c r="AF17" s="74"/>
      <c r="AG17" s="74">
        <f>IFERROR(AH16/AG16*100,100)</f>
        <v>100</v>
      </c>
      <c r="AH17" s="74"/>
      <c r="AI17" s="74">
        <f>IFERROR(AJ16/AI16*100,100)</f>
        <v>100</v>
      </c>
      <c r="AJ17" s="74"/>
      <c r="AK17" s="83"/>
    </row>
    <row r="18" s="66" customFormat="1" ht="24.95" customHeight="1" spans="2:39">
      <c r="B18" s="75" t="s">
        <v>35</v>
      </c>
      <c r="C18" s="75"/>
      <c r="D18" s="75"/>
      <c r="E18" s="76">
        <f>COUNTA(隐患记录表2022!#REF!)-1</f>
        <v>0</v>
      </c>
      <c r="F18" s="76" t="s">
        <v>34</v>
      </c>
      <c r="G18" s="76"/>
      <c r="H18" s="77" t="e">
        <f>(AJ16+E18)/AI16</f>
        <v>#REF!</v>
      </c>
      <c r="N18" s="66" t="s">
        <v>36</v>
      </c>
      <c r="AM18" s="84"/>
    </row>
    <row r="19" spans="3:3">
      <c r="C19" s="67"/>
    </row>
    <row r="20" spans="3:3">
      <c r="C20" s="67"/>
    </row>
    <row r="21" spans="3:3">
      <c r="C21" s="67"/>
    </row>
    <row r="22" spans="3:3">
      <c r="C22" s="67"/>
    </row>
    <row r="23" spans="3:3">
      <c r="C23" s="67"/>
    </row>
    <row r="24" spans="3:3">
      <c r="C24" s="67"/>
    </row>
    <row r="25" spans="3:3">
      <c r="C25" s="67"/>
    </row>
    <row r="26" spans="3:3">
      <c r="C26" s="67"/>
    </row>
    <row r="27" spans="3:3">
      <c r="C27" s="67"/>
    </row>
    <row r="28" spans="3:3">
      <c r="C28" s="67"/>
    </row>
    <row r="29" spans="3:3">
      <c r="C29" s="67"/>
    </row>
    <row r="30" spans="3:3">
      <c r="C30" s="67"/>
    </row>
    <row r="31" spans="3:3">
      <c r="C31" s="67"/>
    </row>
    <row r="32" spans="3:3">
      <c r="C32" s="67"/>
    </row>
    <row r="33" spans="3:3">
      <c r="C33" s="67"/>
    </row>
    <row r="34" spans="3:3">
      <c r="C34" s="67"/>
    </row>
    <row r="55" ht="31.5" customHeight="1" spans="2:18">
      <c r="B55" s="78" t="s">
        <v>37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9" ht="27.75" customHeight="1" spans="1:5">
      <c r="A59" s="79" t="s">
        <v>38</v>
      </c>
      <c r="B59" s="79"/>
      <c r="C59" s="80" t="s">
        <v>39</v>
      </c>
      <c r="D59" s="64" t="s">
        <v>40</v>
      </c>
      <c r="E59" s="64" t="s">
        <v>41</v>
      </c>
    </row>
    <row r="60" spans="1:5">
      <c r="A60" s="81" t="s">
        <v>42</v>
      </c>
      <c r="B60" s="81"/>
      <c r="C60" s="82" t="e">
        <f>COUNTIFS(隐患记录表2022!#REF!,"="&amp;C$59,隐患记录表2022!$C:$C,"=1月")</f>
        <v>#REF!</v>
      </c>
      <c r="D60" s="82" t="e">
        <f>COUNTIFS(隐患记录表2022!#REF!,"="&amp;D$59,隐患记录表2022!$C:$C,"=1月")</f>
        <v>#REF!</v>
      </c>
      <c r="E60" s="82" t="e">
        <f>COUNTIFS(隐患记录表2022!#REF!,"="&amp;E$59,隐患记录表2022!$C:$C,"=1月")</f>
        <v>#REF!</v>
      </c>
    </row>
    <row r="61" spans="1:5">
      <c r="A61" s="81" t="s">
        <v>43</v>
      </c>
      <c r="B61" s="81"/>
      <c r="C61" s="82" t="e">
        <f>COUNTIFS(隐患记录表2022!#REF!,"="&amp;C$59,隐患记录表2022!$C:$C,"=2月")</f>
        <v>#REF!</v>
      </c>
      <c r="D61" s="82" t="e">
        <f>COUNTIFS(隐患记录表2022!#REF!,"="&amp;D$59,隐患记录表2022!$C:$C,"=2月")</f>
        <v>#REF!</v>
      </c>
      <c r="E61" s="82" t="e">
        <f>COUNTIFS(隐患记录表2022!#REF!,"="&amp;E$59,隐患记录表2022!$C:$C,"=2月")</f>
        <v>#REF!</v>
      </c>
    </row>
    <row r="62" spans="1:5">
      <c r="A62" s="81" t="s">
        <v>44</v>
      </c>
      <c r="B62" s="81"/>
      <c r="C62" s="82" t="e">
        <f>COUNTIFS(隐患记录表2022!#REF!,"="&amp;C$59,隐患记录表2022!$C:$C,"=3月")</f>
        <v>#REF!</v>
      </c>
      <c r="D62" s="82" t="e">
        <f>COUNTIFS(隐患记录表2022!#REF!,"="&amp;D$59,隐患记录表2022!$C:$C,"=3月")</f>
        <v>#REF!</v>
      </c>
      <c r="E62" s="82" t="e">
        <f>COUNTIFS(隐患记录表2022!#REF!,"="&amp;E$59,隐患记录表2022!$C:$C,"=3月")</f>
        <v>#REF!</v>
      </c>
    </row>
    <row r="63" spans="1:5">
      <c r="A63" s="81" t="s">
        <v>45</v>
      </c>
      <c r="B63" s="81"/>
      <c r="C63" s="82" t="e">
        <f>COUNTIFS(隐患记录表2022!#REF!,"="&amp;C$59,隐患记录表2022!$C:$C,"=4月")</f>
        <v>#REF!</v>
      </c>
      <c r="D63" s="82" t="e">
        <f>COUNTIFS(隐患记录表2022!#REF!,"="&amp;D$59,隐患记录表2022!$C:$C,"=4月")</f>
        <v>#REF!</v>
      </c>
      <c r="E63" s="82" t="e">
        <f>COUNTIFS(隐患记录表2022!#REF!,"="&amp;E$59,隐患记录表2022!$C:$C,"=4月")</f>
        <v>#REF!</v>
      </c>
    </row>
    <row r="64" spans="1:5">
      <c r="A64" s="81" t="s">
        <v>46</v>
      </c>
      <c r="B64" s="81"/>
      <c r="C64" s="82" t="e">
        <f>COUNTIFS(隐患记录表2022!#REF!,"="&amp;C$59,隐患记录表2022!$C:$C,"=5月")</f>
        <v>#REF!</v>
      </c>
      <c r="D64" s="82" t="e">
        <f>COUNTIFS(隐患记录表2022!#REF!,"="&amp;D$59,隐患记录表2022!$C:$C,"=5月")</f>
        <v>#REF!</v>
      </c>
      <c r="E64" s="82" t="e">
        <f>COUNTIFS(隐患记录表2022!#REF!,"="&amp;E$59,隐患记录表2022!$C:$C,"=5月")</f>
        <v>#REF!</v>
      </c>
    </row>
    <row r="65" spans="1:5">
      <c r="A65" s="81" t="s">
        <v>47</v>
      </c>
      <c r="B65" s="81"/>
      <c r="C65" s="82" t="e">
        <f>COUNTIFS(隐患记录表2022!#REF!,"="&amp;C$59,隐患记录表2022!$C:$C,"=6月")</f>
        <v>#REF!</v>
      </c>
      <c r="D65" s="82" t="e">
        <f>COUNTIFS(隐患记录表2022!#REF!,"="&amp;D$59,隐患记录表2022!$C:$C,"=6月")</f>
        <v>#REF!</v>
      </c>
      <c r="E65" s="82" t="e">
        <f>COUNTIFS(隐患记录表2022!#REF!,"="&amp;E$59,隐患记录表2022!$C:$C,"=6月")</f>
        <v>#REF!</v>
      </c>
    </row>
    <row r="66" spans="1:5">
      <c r="A66" s="81" t="s">
        <v>48</v>
      </c>
      <c r="B66" s="81"/>
      <c r="C66" s="82" t="e">
        <f>COUNTIFS(隐患记录表2022!#REF!,"="&amp;C$59,隐患记录表2022!$C:$C,"=7月")</f>
        <v>#REF!</v>
      </c>
      <c r="D66" s="82" t="e">
        <f>COUNTIFS(隐患记录表2022!#REF!,"="&amp;D$59,隐患记录表2022!$C:$C,"=7月")</f>
        <v>#REF!</v>
      </c>
      <c r="E66" s="82" t="e">
        <f>COUNTIFS(隐患记录表2022!#REF!,"="&amp;E$59,隐患记录表2022!$C:$C,"=7月")</f>
        <v>#REF!</v>
      </c>
    </row>
    <row r="67" spans="1:5">
      <c r="A67" s="81" t="s">
        <v>49</v>
      </c>
      <c r="B67" s="81"/>
      <c r="C67" s="82" t="e">
        <f>COUNTIFS(隐患记录表2022!#REF!,"="&amp;C$59,隐患记录表2022!$C:$C,"=8月")</f>
        <v>#REF!</v>
      </c>
      <c r="D67" s="82" t="e">
        <f>COUNTIFS(隐患记录表2022!#REF!,"="&amp;D$59,隐患记录表2022!$C:$C,"=8月")</f>
        <v>#REF!</v>
      </c>
      <c r="E67" s="82" t="e">
        <f>COUNTIFS(隐患记录表2022!#REF!,"="&amp;E$59,隐患记录表2022!$C:$C,"=8月")</f>
        <v>#REF!</v>
      </c>
    </row>
    <row r="68" spans="1:5">
      <c r="A68" s="81" t="s">
        <v>50</v>
      </c>
      <c r="B68" s="81"/>
      <c r="C68" s="82" t="e">
        <f>COUNTIFS(隐患记录表2022!#REF!,"="&amp;C$59,隐患记录表2022!$C:$C,"=9月")</f>
        <v>#REF!</v>
      </c>
      <c r="D68" s="82" t="e">
        <f>COUNTIFS(隐患记录表2022!#REF!,"="&amp;D$59,隐患记录表2022!$C:$C,"=9月")</f>
        <v>#REF!</v>
      </c>
      <c r="E68" s="82" t="e">
        <f>COUNTIFS(隐患记录表2022!#REF!,"="&amp;E$59,隐患记录表2022!$C:$C,"=9月")</f>
        <v>#REF!</v>
      </c>
    </row>
    <row r="69" spans="1:5">
      <c r="A69" s="81" t="s">
        <v>51</v>
      </c>
      <c r="B69" s="81"/>
      <c r="C69" s="82" t="e">
        <f>COUNTIFS(隐患记录表2022!#REF!,"="&amp;C$59,隐患记录表2022!$C:$C,"=10月")</f>
        <v>#REF!</v>
      </c>
      <c r="D69" s="82" t="e">
        <f>COUNTIFS(隐患记录表2022!#REF!,"="&amp;D$59,隐患记录表2022!$C:$C,"=10月")</f>
        <v>#REF!</v>
      </c>
      <c r="E69" s="82" t="e">
        <f>COUNTIFS(隐患记录表2022!#REF!,"="&amp;E$59,隐患记录表2022!$C:$C,"=10月")</f>
        <v>#REF!</v>
      </c>
    </row>
    <row r="70" spans="1:5">
      <c r="A70" s="81" t="s">
        <v>52</v>
      </c>
      <c r="B70" s="81"/>
      <c r="C70" s="82" t="e">
        <f>COUNTIFS(隐患记录表2022!#REF!,"="&amp;C$59,隐患记录表2022!$C:$C,"=11月")</f>
        <v>#REF!</v>
      </c>
      <c r="D70" s="82" t="e">
        <f>COUNTIFS(隐患记录表2022!#REF!,"="&amp;D$59,隐患记录表2022!$C:$C,"=11月")</f>
        <v>#REF!</v>
      </c>
      <c r="E70" s="82" t="e">
        <f>COUNTIFS(隐患记录表2022!#REF!,"="&amp;E$59,隐患记录表2022!$C:$C,"=11月")</f>
        <v>#REF!</v>
      </c>
    </row>
    <row r="71" spans="1:5">
      <c r="A71" s="81" t="s">
        <v>53</v>
      </c>
      <c r="B71" s="81"/>
      <c r="C71" s="82" t="e">
        <f>COUNTIFS(隐患记录表2022!#REF!,"="&amp;C$59,隐患记录表2022!$C:$C,"=12月")</f>
        <v>#REF!</v>
      </c>
      <c r="D71" s="82" t="e">
        <f>COUNTIFS(隐患记录表2022!#REF!,"="&amp;D$59,隐患记录表2022!$C:$C,"=12月")</f>
        <v>#REF!</v>
      </c>
      <c r="E71" s="82" t="e">
        <f>COUNTIFS(隐患记录表2022!#REF!,"="&amp;E$59,隐患记录表2022!$C:$C,"=12月")</f>
        <v>#REF!</v>
      </c>
    </row>
    <row r="72" spans="1:5">
      <c r="A72" s="81" t="s">
        <v>54</v>
      </c>
      <c r="B72" s="81"/>
      <c r="C72" s="82" t="e">
        <f>SUM(C60:C71)</f>
        <v>#REF!</v>
      </c>
      <c r="D72" s="82" t="e">
        <f>SUM(D60:D71)</f>
        <v>#REF!</v>
      </c>
      <c r="E72" s="82" t="e">
        <f>SUM(E60:E71)</f>
        <v>#REF!</v>
      </c>
    </row>
    <row r="82" spans="15:19">
      <c r="O82" s="67"/>
      <c r="P82" s="85" t="s">
        <v>55</v>
      </c>
      <c r="Q82" s="86" t="s">
        <v>39</v>
      </c>
      <c r="R82" s="63" t="s">
        <v>40</v>
      </c>
      <c r="S82" s="63" t="s">
        <v>41</v>
      </c>
    </row>
    <row r="83" spans="15:19">
      <c r="O83" s="67">
        <v>2019</v>
      </c>
      <c r="P83">
        <f>SUM(Q83:S83)</f>
        <v>606</v>
      </c>
      <c r="Q83" s="82">
        <v>425</v>
      </c>
      <c r="R83" s="82">
        <v>4</v>
      </c>
      <c r="S83" s="82">
        <v>177</v>
      </c>
    </row>
    <row r="84" spans="15:15">
      <c r="O84" s="67">
        <v>2018</v>
      </c>
    </row>
    <row r="85" spans="15:15">
      <c r="O85" s="67">
        <v>2017</v>
      </c>
    </row>
  </sheetData>
  <mergeCells count="52">
    <mergeCell ref="B1:AK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18:D18"/>
    <mergeCell ref="F18:G18"/>
    <mergeCell ref="B55:R55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</mergeCells>
  <pageMargins left="0.7" right="0.7" top="0.75" bottom="0.75" header="0.3" footer="0.3"/>
  <pageSetup paperSize="9" scale="3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I7" sqref="I7"/>
    </sheetView>
  </sheetViews>
  <sheetFormatPr defaultColWidth="9" defaultRowHeight="13.5" outlineLevelRow="6"/>
  <cols>
    <col min="4" max="4" width="24.25" customWidth="1"/>
    <col min="6" max="6" width="17.375" customWidth="1"/>
  </cols>
  <sheetData>
    <row r="1" spans="1:11">
      <c r="A1" s="63" t="s">
        <v>56</v>
      </c>
      <c r="B1" s="63" t="s">
        <v>57</v>
      </c>
      <c r="C1" s="63" t="s">
        <v>58</v>
      </c>
      <c r="D1" s="64" t="s">
        <v>57</v>
      </c>
      <c r="E1" s="63" t="s">
        <v>59</v>
      </c>
      <c r="F1" s="63" t="s">
        <v>57</v>
      </c>
      <c r="G1" s="63" t="s">
        <v>60</v>
      </c>
      <c r="H1" s="63" t="s">
        <v>57</v>
      </c>
      <c r="I1" s="63" t="s">
        <v>61</v>
      </c>
      <c r="J1" s="63" t="s">
        <v>57</v>
      </c>
      <c r="K1" s="63" t="s">
        <v>62</v>
      </c>
    </row>
    <row r="2" ht="40.5" spans="1:11">
      <c r="A2" s="63" t="s">
        <v>63</v>
      </c>
      <c r="B2" s="63"/>
      <c r="C2" s="63" t="s">
        <v>64</v>
      </c>
      <c r="D2" s="64" t="s">
        <v>65</v>
      </c>
      <c r="E2" s="63" t="s">
        <v>66</v>
      </c>
      <c r="F2" s="64" t="s">
        <v>67</v>
      </c>
      <c r="G2" s="63" t="s">
        <v>68</v>
      </c>
      <c r="H2" s="63"/>
      <c r="I2" s="63" t="s">
        <v>69</v>
      </c>
      <c r="J2" s="63"/>
      <c r="K2" s="63"/>
    </row>
    <row r="3" ht="27" spans="1:11">
      <c r="A3" s="63" t="s">
        <v>70</v>
      </c>
      <c r="B3" s="63"/>
      <c r="C3" s="63" t="s">
        <v>71</v>
      </c>
      <c r="D3" s="64" t="s">
        <v>72</v>
      </c>
      <c r="E3" s="63" t="s">
        <v>73</v>
      </c>
      <c r="F3" s="64" t="s">
        <v>74</v>
      </c>
      <c r="G3" s="63" t="s">
        <v>75</v>
      </c>
      <c r="H3" s="63"/>
      <c r="I3" s="63" t="s">
        <v>76</v>
      </c>
      <c r="J3" s="63"/>
      <c r="K3" s="63"/>
    </row>
    <row r="4" ht="27" spans="1:11">
      <c r="A4" s="63" t="s">
        <v>77</v>
      </c>
      <c r="B4" s="63"/>
      <c r="C4" s="63" t="s">
        <v>78</v>
      </c>
      <c r="D4" s="64" t="s">
        <v>79</v>
      </c>
      <c r="E4" s="63" t="s">
        <v>80</v>
      </c>
      <c r="F4" s="64" t="s">
        <v>81</v>
      </c>
      <c r="G4" s="63" t="s">
        <v>82</v>
      </c>
      <c r="H4" s="63"/>
      <c r="I4" s="63" t="s">
        <v>83</v>
      </c>
      <c r="J4" s="63"/>
      <c r="K4" s="63"/>
    </row>
    <row r="5" ht="27" spans="1:11">
      <c r="A5" s="63" t="s">
        <v>84</v>
      </c>
      <c r="B5" s="63"/>
      <c r="C5" s="63"/>
      <c r="D5" s="64"/>
      <c r="E5" s="63" t="s">
        <v>41</v>
      </c>
      <c r="F5" s="64" t="s">
        <v>85</v>
      </c>
      <c r="G5" s="63"/>
      <c r="H5" s="63"/>
      <c r="I5" s="63" t="s">
        <v>86</v>
      </c>
      <c r="J5" s="63"/>
      <c r="K5" s="63"/>
    </row>
    <row r="6" spans="1:11">
      <c r="A6" s="63" t="s">
        <v>87</v>
      </c>
      <c r="B6" s="63"/>
      <c r="C6" s="63"/>
      <c r="D6" s="64"/>
      <c r="E6" s="63" t="s">
        <v>88</v>
      </c>
      <c r="F6" s="64"/>
      <c r="G6" s="63"/>
      <c r="H6" s="63"/>
      <c r="I6" s="63" t="s">
        <v>89</v>
      </c>
      <c r="J6" s="63"/>
      <c r="K6" s="63"/>
    </row>
    <row r="7" spans="1:11">
      <c r="A7" s="63" t="s">
        <v>88</v>
      </c>
      <c r="B7" s="63"/>
      <c r="C7" s="63"/>
      <c r="D7" s="64"/>
      <c r="E7" s="63"/>
      <c r="F7" s="64"/>
      <c r="G7" s="63"/>
      <c r="H7" s="63"/>
      <c r="I7" s="63"/>
      <c r="J7" s="63"/>
      <c r="K7" s="6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8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9" defaultRowHeight="25" customHeight="1"/>
  <cols>
    <col min="1" max="1" width="13.5" style="1" hidden="1" customWidth="1"/>
    <col min="2" max="2" width="8.875" style="2" customWidth="1"/>
    <col min="3" max="3" width="15.25" style="2" customWidth="1"/>
    <col min="4" max="4" width="15.5" style="3" customWidth="1"/>
    <col min="5" max="5" width="29.875" style="2" customWidth="1"/>
    <col min="6" max="6" width="37.25" style="2" customWidth="1"/>
    <col min="7" max="7" width="37.875" style="4" customWidth="1"/>
    <col min="8" max="8" width="23.375" style="5" customWidth="1"/>
    <col min="9" max="9" width="14.375" style="6" customWidth="1"/>
    <col min="10" max="10" width="10.25" style="2" customWidth="1"/>
    <col min="11" max="249" width="9" style="1"/>
    <col min="250" max="250" width="9.625" style="1" customWidth="1"/>
    <col min="251" max="16384" width="9" style="1"/>
  </cols>
  <sheetData>
    <row r="1" ht="56" customHeight="1" spans="2:10">
      <c r="B1" s="7" t="s">
        <v>90</v>
      </c>
      <c r="C1" s="8"/>
      <c r="D1" s="8"/>
      <c r="E1" s="8"/>
      <c r="F1" s="8"/>
      <c r="G1" s="8"/>
      <c r="H1" s="8"/>
      <c r="I1" s="8"/>
      <c r="J1" s="8"/>
    </row>
    <row r="2" customHeight="1" spans="1:10">
      <c r="A2" s="9" t="s">
        <v>91</v>
      </c>
      <c r="B2" s="10" t="s">
        <v>92</v>
      </c>
      <c r="C2" s="10" t="s">
        <v>93</v>
      </c>
      <c r="D2" s="11" t="s">
        <v>94</v>
      </c>
      <c r="E2" s="10" t="s">
        <v>95</v>
      </c>
      <c r="F2" s="10" t="s">
        <v>96</v>
      </c>
      <c r="G2" s="12" t="s">
        <v>97</v>
      </c>
      <c r="H2" s="13" t="s">
        <v>98</v>
      </c>
      <c r="I2" s="25" t="s">
        <v>99</v>
      </c>
      <c r="J2" s="10" t="s">
        <v>100</v>
      </c>
    </row>
    <row r="3" ht="36" customHeight="1" spans="1:10">
      <c r="A3" s="14" t="s">
        <v>2</v>
      </c>
      <c r="B3" s="2">
        <v>1</v>
      </c>
      <c r="C3" s="2" t="s">
        <v>5</v>
      </c>
      <c r="D3" s="3">
        <v>44763</v>
      </c>
      <c r="E3" s="5" t="s">
        <v>101</v>
      </c>
      <c r="F3" s="2" t="s">
        <v>102</v>
      </c>
      <c r="G3" s="15" t="s">
        <v>103</v>
      </c>
      <c r="H3" s="16" t="s">
        <v>104</v>
      </c>
      <c r="I3" s="26" t="s">
        <v>105</v>
      </c>
      <c r="J3" s="27" t="s">
        <v>106</v>
      </c>
    </row>
    <row r="4" ht="37" customHeight="1" spans="1:10">
      <c r="A4" s="14" t="s">
        <v>3</v>
      </c>
      <c r="B4" s="2">
        <v>2</v>
      </c>
      <c r="C4" s="2" t="s">
        <v>5</v>
      </c>
      <c r="D4" s="3">
        <v>44762</v>
      </c>
      <c r="E4" s="2" t="s">
        <v>107</v>
      </c>
      <c r="F4" s="2" t="s">
        <v>108</v>
      </c>
      <c r="G4" s="17" t="s">
        <v>109</v>
      </c>
      <c r="H4" s="16" t="s">
        <v>110</v>
      </c>
      <c r="I4" s="26" t="s">
        <v>111</v>
      </c>
      <c r="J4" s="27" t="s">
        <v>106</v>
      </c>
    </row>
    <row r="5" customHeight="1" spans="1:10">
      <c r="A5" s="14" t="s">
        <v>4</v>
      </c>
      <c r="B5" s="2">
        <v>3</v>
      </c>
      <c r="C5" s="2" t="s">
        <v>5</v>
      </c>
      <c r="D5" s="3">
        <v>44762</v>
      </c>
      <c r="E5" s="2" t="s">
        <v>107</v>
      </c>
      <c r="F5" s="2" t="s">
        <v>108</v>
      </c>
      <c r="G5" s="17" t="s">
        <v>112</v>
      </c>
      <c r="H5" s="18" t="s">
        <v>113</v>
      </c>
      <c r="I5" s="26" t="s">
        <v>114</v>
      </c>
      <c r="J5" s="27" t="s">
        <v>106</v>
      </c>
    </row>
    <row r="6" customHeight="1" spans="5:10">
      <c r="E6" s="18"/>
      <c r="G6" s="19"/>
      <c r="H6" s="18"/>
      <c r="I6" s="28"/>
      <c r="J6" s="23"/>
    </row>
    <row r="7" customHeight="1" spans="5:10">
      <c r="E7" s="18"/>
      <c r="G7" s="19"/>
      <c r="H7" s="18"/>
      <c r="I7" s="28"/>
      <c r="J7" s="23"/>
    </row>
    <row r="8" customHeight="1" spans="5:10">
      <c r="E8" s="18"/>
      <c r="G8" s="19"/>
      <c r="H8" s="18"/>
      <c r="I8" s="28"/>
      <c r="J8" s="23"/>
    </row>
    <row r="9" customHeight="1" spans="5:10">
      <c r="E9" s="18"/>
      <c r="G9" s="19"/>
      <c r="H9" s="18"/>
      <c r="I9" s="28"/>
      <c r="J9" s="23"/>
    </row>
    <row r="10" customHeight="1" spans="5:10">
      <c r="E10" s="18"/>
      <c r="G10" s="19"/>
      <c r="H10" s="18"/>
      <c r="I10" s="28"/>
      <c r="J10" s="23"/>
    </row>
    <row r="11" customHeight="1" spans="5:10">
      <c r="E11" s="18"/>
      <c r="G11" s="19"/>
      <c r="H11" s="18"/>
      <c r="I11" s="28"/>
      <c r="J11" s="23"/>
    </row>
    <row r="12" customHeight="1" spans="5:10">
      <c r="E12" s="18"/>
      <c r="G12" s="19"/>
      <c r="H12" s="18"/>
      <c r="I12" s="28"/>
      <c r="J12" s="23"/>
    </row>
    <row r="13" customHeight="1" spans="5:10">
      <c r="E13" s="18"/>
      <c r="G13" s="19"/>
      <c r="H13" s="18"/>
      <c r="I13" s="28"/>
      <c r="J13" s="23"/>
    </row>
    <row r="14" customHeight="1" spans="5:10">
      <c r="E14" s="18"/>
      <c r="G14" s="19"/>
      <c r="H14" s="18"/>
      <c r="I14" s="28"/>
      <c r="J14" s="23"/>
    </row>
    <row r="15" customHeight="1" spans="5:10">
      <c r="E15" s="18"/>
      <c r="G15" s="19"/>
      <c r="H15" s="18"/>
      <c r="I15" s="28"/>
      <c r="J15" s="29"/>
    </row>
    <row r="16" customHeight="1" spans="5:10">
      <c r="E16" s="18"/>
      <c r="G16" s="19"/>
      <c r="H16" s="18"/>
      <c r="I16" s="28"/>
      <c r="J16" s="29"/>
    </row>
    <row r="17" customHeight="1" spans="5:10">
      <c r="E17" s="18"/>
      <c r="G17" s="19"/>
      <c r="H17" s="18"/>
      <c r="I17" s="28"/>
      <c r="J17" s="29"/>
    </row>
    <row r="18" customHeight="1" spans="5:10">
      <c r="E18" s="18"/>
      <c r="G18" s="19"/>
      <c r="H18" s="18"/>
      <c r="I18" s="28"/>
      <c r="J18" s="29"/>
    </row>
    <row r="19" customHeight="1" spans="5:10">
      <c r="E19" s="18"/>
      <c r="G19" s="19"/>
      <c r="H19" s="18"/>
      <c r="I19" s="28"/>
      <c r="J19" s="29"/>
    </row>
    <row r="20" customHeight="1" spans="5:10">
      <c r="E20" s="18"/>
      <c r="G20" s="19"/>
      <c r="H20" s="18"/>
      <c r="I20" s="28"/>
      <c r="J20" s="29"/>
    </row>
    <row r="21" customHeight="1" spans="5:10">
      <c r="E21" s="18"/>
      <c r="G21" s="19"/>
      <c r="H21" s="18"/>
      <c r="I21" s="28"/>
      <c r="J21" s="23"/>
    </row>
    <row r="22" customHeight="1" spans="5:10">
      <c r="E22" s="18"/>
      <c r="G22" s="19"/>
      <c r="H22" s="18"/>
      <c r="I22" s="28"/>
      <c r="J22" s="29"/>
    </row>
    <row r="23" customHeight="1" spans="5:10">
      <c r="E23" s="18"/>
      <c r="G23" s="19"/>
      <c r="H23" s="18"/>
      <c r="I23" s="28"/>
      <c r="J23" s="29"/>
    </row>
    <row r="24" customHeight="1" spans="5:10">
      <c r="E24" s="18"/>
      <c r="G24" s="19"/>
      <c r="H24" s="18"/>
      <c r="I24" s="28"/>
      <c r="J24" s="29"/>
    </row>
    <row r="25" customHeight="1" spans="5:10">
      <c r="E25" s="18"/>
      <c r="G25" s="19"/>
      <c r="H25" s="18"/>
      <c r="I25" s="28"/>
      <c r="J25" s="29"/>
    </row>
    <row r="26" customHeight="1" spans="5:10">
      <c r="E26" s="18"/>
      <c r="G26" s="20"/>
      <c r="H26" s="18"/>
      <c r="I26" s="28"/>
      <c r="J26" s="29"/>
    </row>
    <row r="27" customHeight="1" spans="5:10">
      <c r="E27" s="18"/>
      <c r="G27" s="19"/>
      <c r="H27" s="18"/>
      <c r="I27" s="28"/>
      <c r="J27" s="29"/>
    </row>
    <row r="28" customHeight="1" spans="5:10">
      <c r="E28" s="18"/>
      <c r="G28" s="19"/>
      <c r="H28" s="18"/>
      <c r="I28" s="28"/>
      <c r="J28" s="29"/>
    </row>
    <row r="29" customHeight="1" spans="5:10">
      <c r="E29" s="18"/>
      <c r="G29" s="20"/>
      <c r="H29" s="18"/>
      <c r="I29" s="28"/>
      <c r="J29" s="29"/>
    </row>
    <row r="30" customHeight="1" spans="5:10">
      <c r="E30" s="18"/>
      <c r="G30" s="19"/>
      <c r="H30" s="18"/>
      <c r="I30" s="30"/>
      <c r="J30" s="18"/>
    </row>
    <row r="31" customHeight="1" spans="5:10">
      <c r="E31" s="18"/>
      <c r="G31" s="19"/>
      <c r="H31" s="18"/>
      <c r="I31" s="30"/>
      <c r="J31" s="18"/>
    </row>
    <row r="32" customHeight="1" spans="5:10">
      <c r="E32" s="18"/>
      <c r="G32" s="20"/>
      <c r="H32" s="18"/>
      <c r="I32" s="30"/>
      <c r="J32" s="18"/>
    </row>
    <row r="33" customHeight="1" spans="5:10">
      <c r="E33" s="18"/>
      <c r="G33" s="19"/>
      <c r="H33" s="18"/>
      <c r="I33" s="30"/>
      <c r="J33" s="18"/>
    </row>
    <row r="34" customHeight="1" spans="5:10">
      <c r="E34" s="18"/>
      <c r="G34" s="19"/>
      <c r="H34" s="18"/>
      <c r="I34" s="31"/>
      <c r="J34" s="29"/>
    </row>
    <row r="35" customHeight="1" spans="5:10">
      <c r="E35" s="18"/>
      <c r="G35" s="19"/>
      <c r="H35" s="18"/>
      <c r="I35" s="31"/>
      <c r="J35" s="29"/>
    </row>
    <row r="36" customHeight="1" spans="5:10">
      <c r="E36" s="18"/>
      <c r="G36" s="19"/>
      <c r="H36" s="18"/>
      <c r="I36" s="28"/>
      <c r="J36" s="29"/>
    </row>
    <row r="37" customHeight="1" spans="5:10">
      <c r="E37" s="18"/>
      <c r="G37" s="19"/>
      <c r="H37" s="18"/>
      <c r="I37" s="31"/>
      <c r="J37" s="28"/>
    </row>
    <row r="38" customHeight="1" spans="5:10">
      <c r="E38" s="18"/>
      <c r="G38" s="19"/>
      <c r="H38" s="18"/>
      <c r="I38" s="31"/>
      <c r="J38" s="28"/>
    </row>
    <row r="39" customHeight="1" spans="5:10">
      <c r="E39" s="18"/>
      <c r="G39" s="19"/>
      <c r="H39" s="18"/>
      <c r="I39" s="31"/>
      <c r="J39" s="28"/>
    </row>
    <row r="40" customHeight="1" spans="5:10">
      <c r="E40" s="18"/>
      <c r="G40" s="19"/>
      <c r="H40" s="18"/>
      <c r="I40" s="31"/>
      <c r="J40" s="28"/>
    </row>
    <row r="41" customHeight="1" spans="5:10">
      <c r="E41" s="18"/>
      <c r="G41" s="19"/>
      <c r="H41" s="18"/>
      <c r="I41" s="31"/>
      <c r="J41" s="28"/>
    </row>
    <row r="42" customHeight="1" spans="5:10">
      <c r="E42" s="18"/>
      <c r="G42" s="19"/>
      <c r="H42" s="18"/>
      <c r="I42" s="31"/>
      <c r="J42" s="29"/>
    </row>
    <row r="43" customHeight="1" spans="5:10">
      <c r="E43" s="18"/>
      <c r="G43" s="21"/>
      <c r="H43" s="18"/>
      <c r="I43" s="31"/>
      <c r="J43" s="29"/>
    </row>
    <row r="44" customHeight="1" spans="5:10">
      <c r="E44" s="18"/>
      <c r="G44" s="22"/>
      <c r="H44" s="18"/>
      <c r="I44" s="31"/>
      <c r="J44" s="29"/>
    </row>
    <row r="45" customHeight="1" spans="5:10">
      <c r="E45" s="18"/>
      <c r="G45" s="19"/>
      <c r="H45" s="18"/>
      <c r="I45" s="31"/>
      <c r="J45" s="29"/>
    </row>
    <row r="46" customHeight="1" spans="5:10">
      <c r="E46" s="23"/>
      <c r="G46" s="19"/>
      <c r="H46" s="18"/>
      <c r="I46" s="31"/>
      <c r="J46" s="32"/>
    </row>
    <row r="47" customHeight="1" spans="5:10">
      <c r="E47" s="23"/>
      <c r="G47" s="19"/>
      <c r="H47" s="18"/>
      <c r="I47" s="31"/>
      <c r="J47" s="29"/>
    </row>
    <row r="48" customHeight="1" spans="5:10">
      <c r="E48" s="23"/>
      <c r="G48" s="19"/>
      <c r="H48" s="18"/>
      <c r="I48" s="31"/>
      <c r="J48" s="29"/>
    </row>
    <row r="49" customHeight="1" spans="5:10">
      <c r="E49" s="23"/>
      <c r="G49" s="19"/>
      <c r="H49" s="18"/>
      <c r="I49" s="31"/>
      <c r="J49" s="29"/>
    </row>
    <row r="50" customHeight="1" spans="5:10">
      <c r="E50" s="23"/>
      <c r="G50" s="19"/>
      <c r="H50" s="18"/>
      <c r="I50" s="31"/>
      <c r="J50" s="29"/>
    </row>
    <row r="51" customHeight="1" spans="5:10">
      <c r="E51" s="23"/>
      <c r="G51" s="19"/>
      <c r="H51" s="18"/>
      <c r="I51" s="31"/>
      <c r="J51" s="29"/>
    </row>
    <row r="52" customHeight="1" spans="5:10">
      <c r="E52" s="23"/>
      <c r="G52" s="19"/>
      <c r="H52" s="18"/>
      <c r="I52" s="28"/>
      <c r="J52" s="29"/>
    </row>
    <row r="53" customHeight="1" spans="5:10">
      <c r="E53" s="23"/>
      <c r="G53" s="19"/>
      <c r="H53" s="18"/>
      <c r="I53" s="28"/>
      <c r="J53" s="29"/>
    </row>
    <row r="54" customHeight="1" spans="5:10">
      <c r="E54" s="23"/>
      <c r="G54" s="19"/>
      <c r="H54" s="18"/>
      <c r="I54" s="28"/>
      <c r="J54" s="29"/>
    </row>
    <row r="55" customHeight="1" spans="5:10">
      <c r="E55" s="23"/>
      <c r="G55" s="19"/>
      <c r="H55" s="18"/>
      <c r="I55" s="28"/>
      <c r="J55" s="29"/>
    </row>
    <row r="56" customHeight="1" spans="5:10">
      <c r="E56" s="23"/>
      <c r="G56" s="19"/>
      <c r="H56" s="18"/>
      <c r="I56" s="28"/>
      <c r="J56" s="29"/>
    </row>
    <row r="57" customHeight="1" spans="5:10">
      <c r="E57" s="23"/>
      <c r="G57" s="19"/>
      <c r="H57" s="18"/>
      <c r="I57" s="28"/>
      <c r="J57" s="29"/>
    </row>
    <row r="58" customHeight="1" spans="5:10">
      <c r="E58" s="23"/>
      <c r="G58" s="19"/>
      <c r="H58" s="18"/>
      <c r="I58" s="28"/>
      <c r="J58" s="29"/>
    </row>
    <row r="59" customHeight="1" spans="5:10">
      <c r="E59" s="23"/>
      <c r="G59" s="19"/>
      <c r="H59" s="18"/>
      <c r="I59" s="28"/>
      <c r="J59" s="29"/>
    </row>
    <row r="60" customHeight="1" spans="5:10">
      <c r="E60" s="23"/>
      <c r="G60" s="24"/>
      <c r="H60" s="18"/>
      <c r="I60" s="28"/>
      <c r="J60" s="29"/>
    </row>
    <row r="61" customHeight="1" spans="5:10">
      <c r="E61" s="23"/>
      <c r="H61" s="18"/>
      <c r="I61" s="28"/>
      <c r="J61" s="29"/>
    </row>
    <row r="62" customHeight="1" spans="5:10">
      <c r="E62" s="23"/>
      <c r="G62" s="24"/>
      <c r="H62" s="18"/>
      <c r="I62" s="28"/>
      <c r="J62" s="29"/>
    </row>
    <row r="63" customHeight="1" spans="5:10">
      <c r="E63" s="23"/>
      <c r="G63" s="24"/>
      <c r="H63" s="18"/>
      <c r="I63" s="28"/>
      <c r="J63" s="29"/>
    </row>
    <row r="64" customHeight="1" spans="5:10">
      <c r="E64" s="23"/>
      <c r="G64" s="24"/>
      <c r="H64" s="18"/>
      <c r="I64" s="28"/>
      <c r="J64" s="29"/>
    </row>
    <row r="65" customHeight="1" spans="5:10">
      <c r="E65" s="23"/>
      <c r="G65" s="24"/>
      <c r="H65" s="18"/>
      <c r="I65" s="28"/>
      <c r="J65" s="29"/>
    </row>
    <row r="66" customHeight="1" spans="5:10">
      <c r="E66" s="23"/>
      <c r="G66" s="24"/>
      <c r="H66" s="18"/>
      <c r="I66" s="28"/>
      <c r="J66" s="29"/>
    </row>
    <row r="67" customHeight="1" spans="5:10">
      <c r="E67" s="23"/>
      <c r="G67" s="24"/>
      <c r="H67" s="18"/>
      <c r="I67" s="28"/>
      <c r="J67" s="29"/>
    </row>
    <row r="68" customHeight="1" spans="5:10">
      <c r="E68" s="23"/>
      <c r="G68" s="24"/>
      <c r="H68" s="18"/>
      <c r="I68" s="28"/>
      <c r="J68" s="29"/>
    </row>
    <row r="69" customHeight="1" spans="5:10">
      <c r="E69" s="23"/>
      <c r="G69" s="24"/>
      <c r="H69" s="18"/>
      <c r="I69" s="28"/>
      <c r="J69" s="29"/>
    </row>
    <row r="70" customHeight="1" spans="5:10">
      <c r="E70" s="23"/>
      <c r="G70" s="24"/>
      <c r="H70" s="18"/>
      <c r="I70" s="28"/>
      <c r="J70" s="29"/>
    </row>
    <row r="71" customHeight="1" spans="5:10">
      <c r="E71" s="23"/>
      <c r="G71" s="24"/>
      <c r="H71" s="18"/>
      <c r="I71" s="28"/>
      <c r="J71" s="29"/>
    </row>
    <row r="72" customHeight="1" spans="5:10">
      <c r="E72" s="23"/>
      <c r="G72" s="24"/>
      <c r="H72" s="18"/>
      <c r="I72" s="28"/>
      <c r="J72" s="29"/>
    </row>
    <row r="73" customHeight="1" spans="5:10">
      <c r="E73" s="23"/>
      <c r="G73" s="24"/>
      <c r="H73" s="18"/>
      <c r="I73" s="28"/>
      <c r="J73" s="29"/>
    </row>
    <row r="74" customHeight="1" spans="5:10">
      <c r="E74" s="23"/>
      <c r="G74" s="24"/>
      <c r="H74" s="18"/>
      <c r="I74" s="28"/>
      <c r="J74" s="29"/>
    </row>
    <row r="75" customHeight="1" spans="5:10">
      <c r="E75" s="23"/>
      <c r="G75" s="24"/>
      <c r="H75" s="18"/>
      <c r="I75" s="28"/>
      <c r="J75" s="29"/>
    </row>
    <row r="76" customHeight="1" spans="5:10">
      <c r="E76" s="23"/>
      <c r="G76" s="24"/>
      <c r="H76" s="18"/>
      <c r="I76" s="28"/>
      <c r="J76" s="29"/>
    </row>
    <row r="77" customHeight="1" spans="5:10">
      <c r="E77" s="23"/>
      <c r="G77" s="24"/>
      <c r="H77" s="18"/>
      <c r="I77" s="28"/>
      <c r="J77" s="29"/>
    </row>
    <row r="78" customHeight="1" spans="5:10">
      <c r="E78" s="23"/>
      <c r="G78" s="24"/>
      <c r="H78" s="18"/>
      <c r="I78" s="28"/>
      <c r="J78" s="29"/>
    </row>
    <row r="79" customHeight="1" spans="5:10">
      <c r="E79" s="23"/>
      <c r="G79" s="24"/>
      <c r="H79" s="18"/>
      <c r="I79" s="28"/>
      <c r="J79" s="29"/>
    </row>
    <row r="80" customHeight="1" spans="5:10">
      <c r="E80" s="18"/>
      <c r="G80" s="24"/>
      <c r="H80" s="18"/>
      <c r="I80" s="31"/>
      <c r="J80" s="28"/>
    </row>
    <row r="81" customHeight="1" spans="5:10">
      <c r="E81" s="18"/>
      <c r="G81" s="24"/>
      <c r="H81" s="18"/>
      <c r="I81" s="31"/>
      <c r="J81" s="28"/>
    </row>
    <row r="82" customHeight="1" spans="5:10">
      <c r="E82" s="18"/>
      <c r="G82" s="24"/>
      <c r="H82" s="18"/>
      <c r="I82" s="31"/>
      <c r="J82" s="28"/>
    </row>
    <row r="83" customHeight="1" spans="5:10">
      <c r="E83" s="18"/>
      <c r="G83" s="24"/>
      <c r="H83" s="18"/>
      <c r="I83" s="31"/>
      <c r="J83" s="28"/>
    </row>
    <row r="84" customHeight="1" spans="5:10">
      <c r="E84" s="18"/>
      <c r="G84" s="24"/>
      <c r="H84" s="18"/>
      <c r="I84" s="31"/>
      <c r="J84" s="28"/>
    </row>
    <row r="85" customHeight="1" spans="5:10">
      <c r="E85" s="18"/>
      <c r="G85" s="24"/>
      <c r="H85" s="18"/>
      <c r="I85" s="31"/>
      <c r="J85" s="28"/>
    </row>
    <row r="86" customHeight="1" spans="5:10">
      <c r="E86" s="18"/>
      <c r="G86" s="24"/>
      <c r="H86" s="18"/>
      <c r="I86" s="31"/>
      <c r="J86" s="28"/>
    </row>
    <row r="87" customHeight="1" spans="5:10">
      <c r="E87" s="23"/>
      <c r="G87" s="24"/>
      <c r="H87" s="18"/>
      <c r="I87" s="33"/>
      <c r="J87" s="29"/>
    </row>
    <row r="88" customHeight="1" spans="5:10">
      <c r="E88" s="23"/>
      <c r="G88" s="24"/>
      <c r="H88" s="18"/>
      <c r="I88" s="33"/>
      <c r="J88" s="29"/>
    </row>
    <row r="89" customHeight="1" spans="5:10">
      <c r="E89" s="23"/>
      <c r="G89" s="24"/>
      <c r="H89" s="18"/>
      <c r="I89" s="33"/>
      <c r="J89" s="29"/>
    </row>
    <row r="90" customHeight="1" spans="5:10">
      <c r="E90" s="23"/>
      <c r="G90" s="24"/>
      <c r="H90" s="18"/>
      <c r="I90" s="33"/>
      <c r="J90" s="29"/>
    </row>
    <row r="91" customHeight="1" spans="5:10">
      <c r="E91" s="23"/>
      <c r="G91" s="24"/>
      <c r="H91" s="18"/>
      <c r="I91" s="33"/>
      <c r="J91" s="29"/>
    </row>
    <row r="92" customHeight="1" spans="5:10">
      <c r="E92" s="23"/>
      <c r="G92" s="24"/>
      <c r="H92" s="18"/>
      <c r="I92" s="33"/>
      <c r="J92" s="29"/>
    </row>
    <row r="93" customHeight="1" spans="5:10">
      <c r="E93" s="23"/>
      <c r="G93" s="24"/>
      <c r="H93" s="18"/>
      <c r="I93" s="33"/>
      <c r="J93" s="29"/>
    </row>
    <row r="94" customHeight="1" spans="5:10">
      <c r="E94" s="23"/>
      <c r="G94" s="24"/>
      <c r="H94" s="18"/>
      <c r="I94" s="33"/>
      <c r="J94" s="29"/>
    </row>
    <row r="95" customHeight="1" spans="5:10">
      <c r="E95" s="23"/>
      <c r="G95" s="24"/>
      <c r="H95" s="18"/>
      <c r="I95" s="33"/>
      <c r="J95" s="29"/>
    </row>
    <row r="96" customHeight="1" spans="5:10">
      <c r="E96" s="23"/>
      <c r="G96" s="24"/>
      <c r="H96" s="18"/>
      <c r="I96" s="33"/>
      <c r="J96" s="29"/>
    </row>
    <row r="97" customHeight="1" spans="5:10">
      <c r="E97" s="23"/>
      <c r="G97" s="24"/>
      <c r="H97" s="18"/>
      <c r="I97" s="33"/>
      <c r="J97" s="29"/>
    </row>
    <row r="98" customHeight="1" spans="5:10">
      <c r="E98" s="23"/>
      <c r="G98" s="24"/>
      <c r="H98" s="18"/>
      <c r="I98" s="33"/>
      <c r="J98" s="29"/>
    </row>
    <row r="99" customHeight="1" spans="5:10">
      <c r="E99" s="23"/>
      <c r="G99" s="24"/>
      <c r="H99" s="18"/>
      <c r="I99" s="33"/>
      <c r="J99" s="29"/>
    </row>
    <row r="100" customHeight="1" spans="5:10">
      <c r="E100" s="23"/>
      <c r="G100" s="24"/>
      <c r="H100" s="18"/>
      <c r="I100" s="33"/>
      <c r="J100" s="29"/>
    </row>
    <row r="101" customHeight="1" spans="5:10">
      <c r="E101" s="18"/>
      <c r="G101" s="24"/>
      <c r="H101" s="18"/>
      <c r="I101" s="31"/>
      <c r="J101" s="28"/>
    </row>
    <row r="102" customHeight="1" spans="5:10">
      <c r="E102" s="18"/>
      <c r="G102" s="24"/>
      <c r="H102" s="18"/>
      <c r="I102" s="31"/>
      <c r="J102" s="28"/>
    </row>
    <row r="103" customHeight="1" spans="5:10">
      <c r="E103" s="18"/>
      <c r="G103" s="24"/>
      <c r="H103" s="18"/>
      <c r="I103" s="31"/>
      <c r="J103" s="28"/>
    </row>
    <row r="104" customHeight="1" spans="5:10">
      <c r="E104" s="28"/>
      <c r="G104" s="24"/>
      <c r="H104" s="18"/>
      <c r="I104" s="31"/>
      <c r="J104" s="28"/>
    </row>
    <row r="105" customHeight="1" spans="5:10">
      <c r="E105" s="28"/>
      <c r="G105" s="24"/>
      <c r="H105" s="18"/>
      <c r="I105" s="31"/>
      <c r="J105" s="28"/>
    </row>
    <row r="106" customHeight="1" spans="5:10">
      <c r="E106" s="28"/>
      <c r="G106" s="24"/>
      <c r="H106" s="18"/>
      <c r="I106" s="31"/>
      <c r="J106" s="28"/>
    </row>
    <row r="107" customHeight="1" spans="5:10">
      <c r="E107" s="28"/>
      <c r="G107" s="24"/>
      <c r="H107" s="18"/>
      <c r="I107" s="31"/>
      <c r="J107" s="28"/>
    </row>
    <row r="108" customHeight="1" spans="5:10">
      <c r="E108" s="28"/>
      <c r="G108" s="24"/>
      <c r="H108" s="18"/>
      <c r="I108" s="31"/>
      <c r="J108" s="28"/>
    </row>
    <row r="109" customHeight="1" spans="5:10">
      <c r="E109" s="23"/>
      <c r="G109" s="24"/>
      <c r="H109" s="18"/>
      <c r="I109" s="28"/>
      <c r="J109" s="29"/>
    </row>
    <row r="110" customHeight="1" spans="5:10">
      <c r="E110" s="23"/>
      <c r="G110" s="24"/>
      <c r="H110" s="18"/>
      <c r="I110" s="28"/>
      <c r="J110" s="29"/>
    </row>
    <row r="111" customHeight="1" spans="5:10">
      <c r="E111" s="23"/>
      <c r="G111" s="24"/>
      <c r="H111" s="18"/>
      <c r="I111" s="28"/>
      <c r="J111" s="29"/>
    </row>
    <row r="112" customHeight="1" spans="5:10">
      <c r="E112" s="23"/>
      <c r="G112" s="24"/>
      <c r="H112" s="18"/>
      <c r="I112" s="28"/>
      <c r="J112" s="29"/>
    </row>
    <row r="113" customHeight="1" spans="5:10">
      <c r="E113" s="23"/>
      <c r="G113" s="24"/>
      <c r="H113" s="18"/>
      <c r="I113" s="28"/>
      <c r="J113" s="29"/>
    </row>
    <row r="114" customHeight="1" spans="5:10">
      <c r="E114" s="23"/>
      <c r="G114" s="24"/>
      <c r="H114" s="18"/>
      <c r="I114" s="28"/>
      <c r="J114" s="29"/>
    </row>
    <row r="115" customHeight="1" spans="5:10">
      <c r="E115" s="23"/>
      <c r="G115" s="24"/>
      <c r="H115" s="18"/>
      <c r="I115" s="28"/>
      <c r="J115" s="29"/>
    </row>
    <row r="116" customHeight="1" spans="5:10">
      <c r="E116" s="23"/>
      <c r="G116" s="24"/>
      <c r="H116" s="18"/>
      <c r="I116" s="28"/>
      <c r="J116" s="29"/>
    </row>
    <row r="117" customHeight="1" spans="5:10">
      <c r="E117" s="23"/>
      <c r="G117" s="24"/>
      <c r="H117" s="18"/>
      <c r="I117" s="28"/>
      <c r="J117" s="29"/>
    </row>
    <row r="118" customHeight="1" spans="5:10">
      <c r="E118" s="23"/>
      <c r="G118" s="24"/>
      <c r="H118" s="18"/>
      <c r="I118" s="28"/>
      <c r="J118" s="29"/>
    </row>
    <row r="119" customHeight="1" spans="5:10">
      <c r="E119" s="23"/>
      <c r="G119" s="24"/>
      <c r="H119" s="18"/>
      <c r="I119" s="28"/>
      <c r="J119" s="29"/>
    </row>
    <row r="120" customHeight="1" spans="5:10">
      <c r="E120" s="23"/>
      <c r="G120" s="24"/>
      <c r="H120" s="18"/>
      <c r="I120" s="28"/>
      <c r="J120" s="29"/>
    </row>
    <row r="121" customHeight="1" spans="5:10">
      <c r="E121" s="23"/>
      <c r="G121" s="24"/>
      <c r="H121" s="18"/>
      <c r="I121" s="28"/>
      <c r="J121" s="29"/>
    </row>
    <row r="122" customHeight="1" spans="5:10">
      <c r="E122" s="23"/>
      <c r="G122" s="24"/>
      <c r="H122" s="18"/>
      <c r="I122" s="28"/>
      <c r="J122" s="29"/>
    </row>
    <row r="123" customHeight="1" spans="5:10">
      <c r="E123" s="23"/>
      <c r="G123" s="24"/>
      <c r="H123" s="18"/>
      <c r="I123" s="28"/>
      <c r="J123" s="29"/>
    </row>
    <row r="124" customHeight="1" spans="5:10">
      <c r="E124" s="23"/>
      <c r="G124" s="24"/>
      <c r="H124" s="18"/>
      <c r="I124" s="28"/>
      <c r="J124" s="29"/>
    </row>
    <row r="125" customHeight="1" spans="5:10">
      <c r="E125" s="28"/>
      <c r="G125" s="24"/>
      <c r="H125" s="18"/>
      <c r="I125" s="31"/>
      <c r="J125" s="28"/>
    </row>
    <row r="126" customHeight="1" spans="5:10">
      <c r="E126" s="28"/>
      <c r="G126" s="24"/>
      <c r="H126" s="18"/>
      <c r="I126" s="31"/>
      <c r="J126" s="28"/>
    </row>
    <row r="127" customHeight="1" spans="5:10">
      <c r="E127" s="28"/>
      <c r="G127" s="24"/>
      <c r="H127" s="18"/>
      <c r="I127" s="31"/>
      <c r="J127" s="28"/>
    </row>
    <row r="128" customHeight="1" spans="5:10">
      <c r="E128" s="28"/>
      <c r="G128" s="24"/>
      <c r="H128" s="18"/>
      <c r="I128" s="31"/>
      <c r="J128" s="28"/>
    </row>
    <row r="129" customHeight="1" spans="7:9">
      <c r="G129" s="34"/>
      <c r="H129" s="18"/>
      <c r="I129" s="33"/>
    </row>
    <row r="130" customHeight="1" spans="7:9">
      <c r="G130" s="24"/>
      <c r="H130" s="18"/>
      <c r="I130" s="28"/>
    </row>
    <row r="131" customHeight="1" spans="7:9">
      <c r="G131" s="34"/>
      <c r="H131" s="18"/>
      <c r="I131" s="33"/>
    </row>
    <row r="132" customHeight="1" spans="7:9">
      <c r="G132" s="34"/>
      <c r="H132" s="18"/>
      <c r="I132" s="33"/>
    </row>
    <row r="133" customHeight="1" spans="7:9">
      <c r="G133" s="34"/>
      <c r="H133" s="18"/>
      <c r="I133" s="33"/>
    </row>
    <row r="134" customHeight="1" spans="7:9">
      <c r="G134" s="34"/>
      <c r="H134" s="18"/>
      <c r="I134" s="33"/>
    </row>
    <row r="135" customHeight="1" spans="7:9">
      <c r="G135" s="34"/>
      <c r="H135" s="18"/>
      <c r="I135" s="33"/>
    </row>
    <row r="136" customHeight="1" spans="7:9">
      <c r="G136" s="34"/>
      <c r="H136" s="18"/>
      <c r="I136" s="33"/>
    </row>
    <row r="137" customHeight="1" spans="7:9">
      <c r="G137" s="34"/>
      <c r="H137" s="18"/>
      <c r="I137" s="33"/>
    </row>
    <row r="138" customHeight="1" spans="7:9">
      <c r="G138" s="24"/>
      <c r="H138" s="18"/>
      <c r="I138" s="33"/>
    </row>
    <row r="139" customHeight="1" spans="9:9">
      <c r="I139" s="33"/>
    </row>
    <row r="140" customHeight="1" spans="9:9">
      <c r="I140" s="33"/>
    </row>
    <row r="143" customHeight="1" spans="7:9">
      <c r="G143" s="34"/>
      <c r="H143" s="18"/>
      <c r="I143" s="33"/>
    </row>
    <row r="144" customHeight="1" spans="7:9">
      <c r="G144" s="34"/>
      <c r="H144" s="18"/>
      <c r="I144" s="33"/>
    </row>
    <row r="145" customHeight="1" spans="7:9">
      <c r="G145" s="34"/>
      <c r="H145" s="18"/>
      <c r="I145" s="33"/>
    </row>
    <row r="146" customHeight="1" spans="7:9">
      <c r="G146" s="34"/>
      <c r="H146" s="18"/>
      <c r="I146" s="33"/>
    </row>
    <row r="147" customHeight="1" spans="7:9">
      <c r="G147" s="34"/>
      <c r="H147" s="18"/>
      <c r="I147" s="33"/>
    </row>
    <row r="148" customHeight="1" spans="7:9">
      <c r="G148" s="34"/>
      <c r="H148" s="18"/>
      <c r="I148" s="33"/>
    </row>
    <row r="149" customHeight="1" spans="7:9">
      <c r="G149" s="34"/>
      <c r="H149" s="18"/>
      <c r="I149" s="33"/>
    </row>
    <row r="150" customHeight="1" spans="7:9">
      <c r="G150" s="34"/>
      <c r="H150" s="18"/>
      <c r="I150" s="33"/>
    </row>
    <row r="151" customHeight="1" spans="7:9">
      <c r="G151" s="34"/>
      <c r="H151" s="18"/>
      <c r="I151" s="33"/>
    </row>
    <row r="152" customHeight="1" spans="7:9">
      <c r="G152" s="34"/>
      <c r="H152" s="18"/>
      <c r="I152" s="33"/>
    </row>
    <row r="154" customHeight="1" spans="7:9">
      <c r="G154" s="34"/>
      <c r="H154" s="18"/>
      <c r="I154" s="33"/>
    </row>
    <row r="155" customHeight="1" spans="7:9">
      <c r="G155" s="34"/>
      <c r="H155" s="18"/>
      <c r="I155" s="33"/>
    </row>
    <row r="156" customHeight="1" spans="7:9">
      <c r="G156" s="34"/>
      <c r="H156" s="18"/>
      <c r="I156" s="33"/>
    </row>
    <row r="157" customHeight="1" spans="7:9">
      <c r="G157" s="34"/>
      <c r="H157" s="18"/>
      <c r="I157" s="33"/>
    </row>
    <row r="158" customHeight="1" spans="7:9">
      <c r="G158" s="34"/>
      <c r="H158" s="18"/>
      <c r="I158" s="33"/>
    </row>
    <row r="159" customHeight="1" spans="7:9">
      <c r="G159" s="34"/>
      <c r="H159" s="18"/>
      <c r="I159" s="33"/>
    </row>
    <row r="160" customHeight="1" spans="7:9">
      <c r="G160" s="34"/>
      <c r="H160" s="18"/>
      <c r="I160" s="33"/>
    </row>
    <row r="161" customHeight="1" spans="7:9">
      <c r="G161" s="34"/>
      <c r="H161" s="18"/>
      <c r="I161" s="33"/>
    </row>
    <row r="162" customHeight="1" spans="7:9">
      <c r="G162" s="34"/>
      <c r="H162" s="18"/>
      <c r="I162" s="33"/>
    </row>
    <row r="163" customHeight="1" spans="8:8">
      <c r="H163" s="18"/>
    </row>
    <row r="169" customHeight="1" spans="7:9">
      <c r="G169" s="35"/>
      <c r="H169" s="16"/>
      <c r="I169" s="40"/>
    </row>
    <row r="170" customHeight="1" spans="7:9">
      <c r="G170" s="35"/>
      <c r="H170" s="16"/>
      <c r="I170" s="40"/>
    </row>
    <row r="171" customHeight="1" spans="7:9">
      <c r="G171" s="35"/>
      <c r="H171" s="16"/>
      <c r="I171" s="40"/>
    </row>
    <row r="172" customHeight="1" spans="7:9">
      <c r="G172" s="35"/>
      <c r="H172" s="16"/>
      <c r="I172" s="40"/>
    </row>
    <row r="173" customHeight="1" spans="7:9">
      <c r="G173" s="17"/>
      <c r="H173" s="16"/>
      <c r="I173" s="26"/>
    </row>
    <row r="174" customHeight="1" spans="7:9">
      <c r="G174" s="17"/>
      <c r="H174" s="16"/>
      <c r="I174" s="26"/>
    </row>
    <row r="175" customHeight="1" spans="7:9">
      <c r="G175" s="17"/>
      <c r="H175" s="16"/>
      <c r="I175" s="26"/>
    </row>
    <row r="176" customHeight="1" spans="7:9">
      <c r="G176" s="36"/>
      <c r="H176" s="16"/>
      <c r="I176" s="26"/>
    </row>
    <row r="177" customHeight="1" spans="7:9">
      <c r="G177" s="17"/>
      <c r="H177" s="16"/>
      <c r="I177" s="26"/>
    </row>
    <row r="178" customHeight="1" spans="7:9">
      <c r="G178" s="17"/>
      <c r="H178" s="16"/>
      <c r="I178" s="26"/>
    </row>
    <row r="179" customHeight="1" spans="7:9">
      <c r="G179" s="36"/>
      <c r="H179" s="16"/>
      <c r="I179" s="26"/>
    </row>
    <row r="180" customHeight="1" spans="7:10">
      <c r="G180" s="37"/>
      <c r="H180" s="16"/>
      <c r="I180" s="41"/>
      <c r="J180" s="42"/>
    </row>
    <row r="181" customHeight="1" spans="7:9">
      <c r="G181" s="17"/>
      <c r="H181" s="16"/>
      <c r="I181" s="26"/>
    </row>
    <row r="182" customHeight="1" spans="7:9">
      <c r="G182" s="17"/>
      <c r="H182" s="16"/>
      <c r="I182" s="26"/>
    </row>
    <row r="183" customHeight="1" spans="7:9">
      <c r="G183" s="17"/>
      <c r="H183" s="16"/>
      <c r="I183" s="26"/>
    </row>
    <row r="184" customHeight="1" spans="7:9">
      <c r="G184" s="17"/>
      <c r="H184" s="16"/>
      <c r="I184" s="26"/>
    </row>
    <row r="185" customHeight="1" spans="7:9">
      <c r="G185" s="17"/>
      <c r="H185" s="16"/>
      <c r="I185" s="26"/>
    </row>
    <row r="186" customHeight="1" spans="7:9">
      <c r="G186" s="17"/>
      <c r="H186" s="16"/>
      <c r="I186" s="26"/>
    </row>
    <row r="187" customHeight="1" spans="7:9">
      <c r="G187" s="17"/>
      <c r="H187" s="38"/>
      <c r="I187" s="43"/>
    </row>
    <row r="188" customHeight="1" spans="7:9">
      <c r="G188" s="17"/>
      <c r="H188" s="38"/>
      <c r="I188" s="43"/>
    </row>
    <row r="189" customHeight="1" spans="7:9">
      <c r="G189" s="35"/>
      <c r="H189" s="16"/>
      <c r="I189" s="44"/>
    </row>
    <row r="190" customHeight="1" spans="1:9">
      <c r="A190" s="39"/>
      <c r="G190" s="35"/>
      <c r="H190" s="16"/>
      <c r="I190" s="44"/>
    </row>
    <row r="191" customHeight="1" spans="1:9">
      <c r="A191" s="39"/>
      <c r="G191" s="35"/>
      <c r="H191" s="16"/>
      <c r="I191" s="44"/>
    </row>
    <row r="192" customHeight="1" spans="1:9">
      <c r="A192" s="39"/>
      <c r="G192" s="35"/>
      <c r="H192" s="16"/>
      <c r="I192" s="44"/>
    </row>
    <row r="193" customHeight="1" spans="1:9">
      <c r="A193" s="39"/>
      <c r="G193" s="17"/>
      <c r="H193" s="16"/>
      <c r="I193" s="48"/>
    </row>
    <row r="194" customHeight="1" spans="1:9">
      <c r="A194" s="39"/>
      <c r="G194" s="17"/>
      <c r="H194" s="16"/>
      <c r="I194" s="48"/>
    </row>
    <row r="195" customHeight="1" spans="1:9">
      <c r="A195" s="39"/>
      <c r="G195" s="17"/>
      <c r="H195" s="16"/>
      <c r="I195" s="26"/>
    </row>
    <row r="196" customHeight="1" spans="1:9">
      <c r="A196" s="39"/>
      <c r="G196" s="36"/>
      <c r="H196" s="16"/>
      <c r="I196" s="26"/>
    </row>
    <row r="197" customHeight="1" spans="1:9">
      <c r="A197" s="39"/>
      <c r="G197" s="36"/>
      <c r="H197" s="16"/>
      <c r="I197" s="26"/>
    </row>
    <row r="198" customHeight="1" spans="1:9">
      <c r="A198" s="39"/>
      <c r="G198" s="17"/>
      <c r="H198" s="16"/>
      <c r="I198" s="26"/>
    </row>
    <row r="199" customHeight="1" spans="1:9">
      <c r="A199" s="39"/>
      <c r="G199" s="17"/>
      <c r="H199" s="16"/>
      <c r="I199" s="26"/>
    </row>
    <row r="200" customHeight="1" spans="1:9">
      <c r="A200" s="39"/>
      <c r="G200" s="17"/>
      <c r="H200" s="16"/>
      <c r="I200" s="26"/>
    </row>
    <row r="201" customHeight="1" spans="1:10">
      <c r="A201" s="39"/>
      <c r="G201" s="35"/>
      <c r="H201" s="16"/>
      <c r="I201" s="40"/>
      <c r="J201" s="49"/>
    </row>
    <row r="202" customHeight="1" spans="1:10">
      <c r="A202" s="39"/>
      <c r="G202" s="45"/>
      <c r="H202" s="16"/>
      <c r="I202" s="50"/>
      <c r="J202" s="49"/>
    </row>
    <row r="203" customHeight="1" spans="1:9">
      <c r="A203" s="39"/>
      <c r="G203" s="17"/>
      <c r="H203" s="16"/>
      <c r="I203" s="26"/>
    </row>
    <row r="204" customHeight="1" spans="1:9">
      <c r="A204" s="39"/>
      <c r="G204" s="17"/>
      <c r="H204" s="16"/>
      <c r="I204" s="30"/>
    </row>
    <row r="205" customHeight="1" spans="1:9">
      <c r="A205" s="39"/>
      <c r="G205" s="17"/>
      <c r="H205" s="16"/>
      <c r="I205" s="30"/>
    </row>
    <row r="206" customHeight="1" spans="1:9">
      <c r="A206" s="39"/>
      <c r="G206" s="17"/>
      <c r="H206" s="16"/>
      <c r="I206" s="30"/>
    </row>
    <row r="207" customHeight="1" spans="1:9">
      <c r="A207" s="39"/>
      <c r="G207" s="17"/>
      <c r="H207" s="16"/>
      <c r="I207" s="26"/>
    </row>
    <row r="208" customHeight="1" spans="7:9">
      <c r="G208" s="17"/>
      <c r="H208" s="16"/>
      <c r="I208" s="26"/>
    </row>
    <row r="209" customHeight="1" spans="7:9">
      <c r="G209" s="17"/>
      <c r="H209" s="16"/>
      <c r="I209" s="26"/>
    </row>
    <row r="210" customHeight="1" spans="7:9">
      <c r="G210" s="17"/>
      <c r="H210" s="16"/>
      <c r="I210" s="26"/>
    </row>
    <row r="211" customHeight="1" spans="7:9">
      <c r="G211" s="17"/>
      <c r="H211" s="16"/>
      <c r="I211" s="26"/>
    </row>
    <row r="212" customHeight="1" spans="7:9">
      <c r="G212" s="17"/>
      <c r="H212" s="16"/>
      <c r="I212" s="26"/>
    </row>
    <row r="213" customHeight="1" spans="7:9">
      <c r="G213" s="17"/>
      <c r="H213" s="16"/>
      <c r="I213" s="26"/>
    </row>
    <row r="214" customHeight="1" spans="7:9">
      <c r="G214" s="17"/>
      <c r="H214" s="16"/>
      <c r="I214" s="26"/>
    </row>
    <row r="215" customHeight="1" spans="7:9">
      <c r="G215" s="17"/>
      <c r="H215" s="16"/>
      <c r="I215" s="26"/>
    </row>
    <row r="216" customHeight="1" spans="7:9">
      <c r="G216" s="17"/>
      <c r="H216" s="16"/>
      <c r="I216" s="26"/>
    </row>
    <row r="217" customHeight="1" spans="7:9">
      <c r="G217" s="17"/>
      <c r="H217" s="16"/>
      <c r="I217" s="26"/>
    </row>
    <row r="218" customHeight="1" spans="7:9">
      <c r="G218" s="17"/>
      <c r="H218" s="16"/>
      <c r="I218" s="26"/>
    </row>
    <row r="219" customHeight="1" spans="7:9">
      <c r="G219" s="17"/>
      <c r="H219" s="16"/>
      <c r="I219" s="26"/>
    </row>
    <row r="220" customHeight="1" spans="7:9">
      <c r="G220" s="17"/>
      <c r="H220" s="16"/>
      <c r="I220" s="26"/>
    </row>
    <row r="221" customHeight="1" spans="7:9">
      <c r="G221" s="17"/>
      <c r="H221" s="16"/>
      <c r="I221" s="26"/>
    </row>
    <row r="222" customHeight="1" spans="7:9">
      <c r="G222" s="17"/>
      <c r="H222" s="16"/>
      <c r="I222" s="26"/>
    </row>
    <row r="223" customHeight="1" spans="7:9">
      <c r="G223" s="17"/>
      <c r="H223" s="16"/>
      <c r="I223" s="26"/>
    </row>
    <row r="224" customHeight="1" spans="7:9">
      <c r="G224" s="17"/>
      <c r="H224" s="16"/>
      <c r="I224" s="26"/>
    </row>
    <row r="225" customHeight="1" spans="7:9">
      <c r="G225" s="17"/>
      <c r="H225" s="16"/>
      <c r="I225" s="26"/>
    </row>
    <row r="226" customHeight="1" spans="7:9">
      <c r="G226" s="17"/>
      <c r="H226" s="16"/>
      <c r="I226" s="26"/>
    </row>
    <row r="227" customHeight="1" spans="7:9">
      <c r="G227" s="17"/>
      <c r="H227" s="16"/>
      <c r="I227" s="26"/>
    </row>
    <row r="228" customHeight="1" spans="7:9">
      <c r="G228" s="17"/>
      <c r="H228" s="16"/>
      <c r="I228" s="26"/>
    </row>
    <row r="229" customHeight="1" spans="7:9">
      <c r="G229" s="17"/>
      <c r="H229" s="16"/>
      <c r="I229" s="26"/>
    </row>
    <row r="230" customHeight="1" spans="7:9">
      <c r="G230" s="17"/>
      <c r="H230" s="16"/>
      <c r="I230" s="26"/>
    </row>
    <row r="231" customHeight="1" spans="7:9">
      <c r="G231" s="17"/>
      <c r="H231" s="16"/>
      <c r="I231" s="26"/>
    </row>
    <row r="232" customHeight="1" spans="7:9">
      <c r="G232" s="17"/>
      <c r="H232" s="16"/>
      <c r="I232" s="26"/>
    </row>
    <row r="233" customHeight="1" spans="7:9">
      <c r="G233" s="17"/>
      <c r="H233" s="16"/>
      <c r="I233" s="26"/>
    </row>
    <row r="234" customHeight="1" spans="7:9">
      <c r="G234" s="17"/>
      <c r="H234" s="16"/>
      <c r="I234" s="26"/>
    </row>
    <row r="235" customHeight="1" spans="7:9">
      <c r="G235" s="17"/>
      <c r="H235" s="16"/>
      <c r="I235" s="26"/>
    </row>
    <row r="236" customHeight="1" spans="7:9">
      <c r="G236" s="17"/>
      <c r="H236" s="16"/>
      <c r="I236" s="26"/>
    </row>
    <row r="237" customHeight="1" spans="7:9">
      <c r="G237" s="17"/>
      <c r="H237" s="16"/>
      <c r="I237" s="26"/>
    </row>
    <row r="238" customHeight="1" spans="7:10">
      <c r="G238" s="35"/>
      <c r="H238" s="16"/>
      <c r="I238" s="40"/>
      <c r="J238" s="49"/>
    </row>
    <row r="239" customHeight="1" spans="7:10">
      <c r="G239" s="17"/>
      <c r="H239" s="16"/>
      <c r="I239" s="26"/>
      <c r="J239" s="49"/>
    </row>
    <row r="240" customHeight="1" spans="7:9">
      <c r="G240" s="45"/>
      <c r="H240" s="16"/>
      <c r="I240" s="26"/>
    </row>
    <row r="241" customHeight="1" spans="7:9">
      <c r="G241" s="17"/>
      <c r="H241" s="16"/>
      <c r="I241" s="26"/>
    </row>
    <row r="242" customHeight="1" spans="7:9">
      <c r="G242" s="17"/>
      <c r="H242" s="16"/>
      <c r="I242" s="26"/>
    </row>
    <row r="243" customHeight="1" spans="7:9">
      <c r="G243" s="46"/>
      <c r="H243" s="16"/>
      <c r="I243" s="26"/>
    </row>
    <row r="244" customHeight="1" spans="7:9">
      <c r="G244" s="17"/>
      <c r="H244" s="16"/>
      <c r="I244" s="26"/>
    </row>
    <row r="245" customHeight="1" spans="7:9">
      <c r="G245" s="17"/>
      <c r="H245" s="16"/>
      <c r="I245" s="26"/>
    </row>
    <row r="246" customHeight="1" spans="7:9">
      <c r="G246" s="46"/>
      <c r="H246" s="16"/>
      <c r="I246" s="26"/>
    </row>
    <row r="247" customHeight="1" spans="7:9">
      <c r="G247" s="47"/>
      <c r="H247" s="16"/>
      <c r="I247" s="41"/>
    </row>
    <row r="248" customHeight="1" spans="7:9">
      <c r="G248" s="17"/>
      <c r="H248" s="16"/>
      <c r="I248" s="26"/>
    </row>
    <row r="249" customHeight="1" spans="7:9">
      <c r="G249" s="46"/>
      <c r="H249" s="16"/>
      <c r="I249" s="26"/>
    </row>
    <row r="250" customHeight="1" spans="7:9">
      <c r="G250" s="17"/>
      <c r="H250" s="16"/>
      <c r="I250" s="26"/>
    </row>
    <row r="251" customHeight="1" spans="7:9">
      <c r="G251" s="46"/>
      <c r="H251" s="38"/>
      <c r="I251" s="26"/>
    </row>
    <row r="252" customHeight="1" spans="7:9">
      <c r="G252" s="17"/>
      <c r="H252" s="16"/>
      <c r="I252" s="26"/>
    </row>
    <row r="253" customHeight="1" spans="7:9">
      <c r="G253" s="17"/>
      <c r="H253" s="16"/>
      <c r="I253" s="26"/>
    </row>
    <row r="254" customHeight="1" spans="7:9">
      <c r="G254" s="46"/>
      <c r="H254" s="38"/>
      <c r="I254" s="43"/>
    </row>
    <row r="255" customHeight="1" spans="7:9">
      <c r="G255" s="46"/>
      <c r="H255" s="38"/>
      <c r="I255" s="43"/>
    </row>
    <row r="256" customHeight="1" spans="7:9">
      <c r="G256" s="17"/>
      <c r="H256" s="16"/>
      <c r="I256" s="26"/>
    </row>
    <row r="257" customHeight="1" spans="7:9">
      <c r="G257" s="17"/>
      <c r="H257" s="16"/>
      <c r="I257" s="26"/>
    </row>
    <row r="258" customHeight="1" spans="7:9">
      <c r="G258" s="17"/>
      <c r="H258" s="16"/>
      <c r="I258" s="26"/>
    </row>
    <row r="259" customHeight="1" spans="7:9">
      <c r="G259" s="17"/>
      <c r="H259" s="16"/>
      <c r="I259" s="26"/>
    </row>
    <row r="260" customHeight="1" spans="7:9">
      <c r="G260" s="17"/>
      <c r="H260" s="16"/>
      <c r="I260" s="26"/>
    </row>
    <row r="261" customHeight="1" spans="7:9">
      <c r="G261" s="17"/>
      <c r="H261" s="16"/>
      <c r="I261" s="26"/>
    </row>
    <row r="262" customHeight="1" spans="7:9">
      <c r="G262" s="17"/>
      <c r="H262" s="16"/>
      <c r="I262" s="26"/>
    </row>
    <row r="263" customHeight="1" spans="7:9">
      <c r="G263" s="17"/>
      <c r="H263" s="16"/>
      <c r="I263" s="26"/>
    </row>
    <row r="264" customHeight="1" spans="7:9">
      <c r="G264" s="17"/>
      <c r="H264" s="16"/>
      <c r="I264" s="26"/>
    </row>
    <row r="265" customHeight="1" spans="7:9">
      <c r="G265" s="17"/>
      <c r="H265" s="16"/>
      <c r="I265" s="26"/>
    </row>
    <row r="266" customHeight="1" spans="7:9">
      <c r="G266" s="17"/>
      <c r="H266" s="16"/>
      <c r="I266" s="26"/>
    </row>
    <row r="267" customHeight="1" spans="7:9">
      <c r="G267" s="17"/>
      <c r="H267" s="16"/>
      <c r="I267" s="26"/>
    </row>
    <row r="268" customHeight="1" spans="7:9">
      <c r="G268" s="17"/>
      <c r="H268" s="16"/>
      <c r="I268" s="26"/>
    </row>
    <row r="269" customHeight="1" spans="7:9">
      <c r="G269" s="17"/>
      <c r="H269" s="16"/>
      <c r="I269" s="26"/>
    </row>
    <row r="270" customHeight="1" spans="7:9">
      <c r="G270" s="17"/>
      <c r="H270" s="16"/>
      <c r="I270" s="26"/>
    </row>
    <row r="271" customHeight="1" spans="7:9">
      <c r="G271" s="17"/>
      <c r="H271" s="16"/>
      <c r="I271" s="26"/>
    </row>
    <row r="272" customHeight="1" spans="7:9">
      <c r="G272" s="17"/>
      <c r="H272" s="16"/>
      <c r="I272" s="26"/>
    </row>
    <row r="273" customHeight="1" spans="7:9">
      <c r="G273" s="17"/>
      <c r="H273" s="16"/>
      <c r="I273" s="26"/>
    </row>
    <row r="274" customHeight="1" spans="7:9">
      <c r="G274" s="17"/>
      <c r="H274" s="16"/>
      <c r="I274" s="26"/>
    </row>
    <row r="275" customHeight="1" spans="7:9">
      <c r="G275" s="17"/>
      <c r="H275" s="16"/>
      <c r="I275" s="26"/>
    </row>
    <row r="276" customHeight="1" spans="7:9">
      <c r="G276" s="17"/>
      <c r="H276" s="16"/>
      <c r="I276" s="26"/>
    </row>
    <row r="277" customHeight="1" spans="7:9">
      <c r="G277" s="36"/>
      <c r="H277" s="16"/>
      <c r="I277" s="26"/>
    </row>
    <row r="278" customHeight="1" spans="7:9">
      <c r="G278" s="36"/>
      <c r="H278" s="16"/>
      <c r="I278" s="26"/>
    </row>
    <row r="279" customHeight="1" spans="7:9">
      <c r="G279" s="17"/>
      <c r="H279" s="16"/>
      <c r="I279" s="26"/>
    </row>
    <row r="280" customHeight="1" spans="7:9">
      <c r="G280" s="17"/>
      <c r="H280" s="16"/>
      <c r="I280" s="26"/>
    </row>
    <row r="281" customHeight="1" spans="7:9">
      <c r="G281" s="17"/>
      <c r="H281" s="16"/>
      <c r="I281" s="26"/>
    </row>
    <row r="282" customHeight="1" spans="7:9">
      <c r="G282" s="17"/>
      <c r="H282" s="16"/>
      <c r="I282" s="26"/>
    </row>
    <row r="283" customHeight="1" spans="7:10">
      <c r="G283" s="51"/>
      <c r="H283" s="16"/>
      <c r="I283" s="52"/>
      <c r="J283" s="42"/>
    </row>
    <row r="284" customHeight="1" spans="7:9">
      <c r="G284" s="17"/>
      <c r="H284" s="16"/>
      <c r="I284" s="26"/>
    </row>
    <row r="285" customHeight="1" spans="7:9">
      <c r="G285" s="17"/>
      <c r="H285" s="16"/>
      <c r="I285" s="26"/>
    </row>
    <row r="286" customHeight="1" spans="7:9">
      <c r="G286" s="17"/>
      <c r="H286" s="16"/>
      <c r="I286" s="26"/>
    </row>
    <row r="287" customHeight="1" spans="7:9">
      <c r="G287" s="17"/>
      <c r="H287" s="16"/>
      <c r="I287" s="26"/>
    </row>
    <row r="288" customHeight="1" spans="7:9">
      <c r="G288" s="17"/>
      <c r="H288" s="16"/>
      <c r="I288" s="26"/>
    </row>
    <row r="289" customHeight="1" spans="7:9">
      <c r="G289" s="17"/>
      <c r="H289" s="16"/>
      <c r="I289" s="26"/>
    </row>
    <row r="290" customHeight="1" spans="7:9">
      <c r="G290" s="17"/>
      <c r="H290" s="16"/>
      <c r="I290" s="26"/>
    </row>
    <row r="291" customHeight="1" spans="7:9">
      <c r="G291" s="17"/>
      <c r="H291" s="16"/>
      <c r="I291" s="26"/>
    </row>
    <row r="292" customHeight="1" spans="7:9">
      <c r="G292" s="17"/>
      <c r="H292" s="16"/>
      <c r="I292" s="26"/>
    </row>
    <row r="293" customHeight="1" spans="7:9">
      <c r="G293" s="17"/>
      <c r="H293" s="16"/>
      <c r="I293" s="26"/>
    </row>
    <row r="294" customHeight="1" spans="7:9">
      <c r="G294" s="17"/>
      <c r="H294" s="16"/>
      <c r="I294" s="26"/>
    </row>
    <row r="295" customHeight="1" spans="7:9">
      <c r="G295" s="17"/>
      <c r="H295" s="16"/>
      <c r="I295" s="26"/>
    </row>
    <row r="296" customHeight="1" spans="7:9">
      <c r="G296" s="17"/>
      <c r="H296" s="16"/>
      <c r="I296" s="26"/>
    </row>
    <row r="297" customHeight="1" spans="7:9">
      <c r="G297" s="17"/>
      <c r="H297" s="16"/>
      <c r="I297" s="26"/>
    </row>
    <row r="298" customHeight="1" spans="7:9">
      <c r="G298" s="17"/>
      <c r="H298" s="16"/>
      <c r="I298" s="26"/>
    </row>
    <row r="299" customHeight="1" spans="7:9">
      <c r="G299" s="17"/>
      <c r="H299" s="16"/>
      <c r="I299" s="26"/>
    </row>
    <row r="300" customHeight="1" spans="7:9">
      <c r="G300" s="17"/>
      <c r="H300" s="16"/>
      <c r="I300" s="26"/>
    </row>
    <row r="301" customHeight="1" spans="7:9">
      <c r="G301" s="17"/>
      <c r="H301" s="16"/>
      <c r="I301" s="26"/>
    </row>
    <row r="302" customHeight="1" spans="7:9">
      <c r="G302" s="17"/>
      <c r="H302" s="16"/>
      <c r="I302" s="26"/>
    </row>
    <row r="303" customHeight="1" spans="7:9">
      <c r="G303" s="17"/>
      <c r="H303" s="16"/>
      <c r="I303" s="26"/>
    </row>
    <row r="304" customHeight="1" spans="7:9">
      <c r="G304" s="17"/>
      <c r="H304" s="16"/>
      <c r="I304" s="26"/>
    </row>
    <row r="305" customHeight="1" spans="7:9">
      <c r="G305" s="17"/>
      <c r="H305" s="16"/>
      <c r="I305" s="26"/>
    </row>
    <row r="306" customHeight="1" spans="7:9">
      <c r="G306" s="17"/>
      <c r="H306" s="16"/>
      <c r="I306" s="26"/>
    </row>
    <row r="307" customHeight="1" spans="7:9">
      <c r="G307" s="17"/>
      <c r="H307" s="16"/>
      <c r="I307" s="26"/>
    </row>
    <row r="308" customHeight="1" spans="7:9">
      <c r="G308" s="17"/>
      <c r="H308" s="16"/>
      <c r="I308" s="26"/>
    </row>
    <row r="309" customHeight="1" spans="7:9">
      <c r="G309" s="17"/>
      <c r="H309" s="16"/>
      <c r="I309" s="26"/>
    </row>
    <row r="310" customHeight="1" spans="7:9">
      <c r="G310" s="17"/>
      <c r="H310" s="16"/>
      <c r="I310" s="26"/>
    </row>
    <row r="311" customHeight="1" spans="7:9">
      <c r="G311" s="17"/>
      <c r="H311" s="16"/>
      <c r="I311" s="26"/>
    </row>
    <row r="312" customHeight="1" spans="7:9">
      <c r="G312" s="17"/>
      <c r="H312" s="16"/>
      <c r="I312" s="26"/>
    </row>
    <row r="313" customHeight="1" spans="7:9">
      <c r="G313" s="15"/>
      <c r="H313" s="16"/>
      <c r="I313" s="26"/>
    </row>
    <row r="314" customHeight="1" spans="7:9">
      <c r="G314" s="35"/>
      <c r="H314" s="16"/>
      <c r="I314" s="26"/>
    </row>
    <row r="315" customHeight="1" spans="7:9">
      <c r="G315" s="45"/>
      <c r="H315" s="16"/>
      <c r="I315" s="26"/>
    </row>
    <row r="316" customHeight="1" spans="7:10">
      <c r="G316" s="45"/>
      <c r="H316" s="16"/>
      <c r="I316" s="50"/>
      <c r="J316" s="42"/>
    </row>
    <row r="317" customHeight="1" spans="7:9">
      <c r="G317" s="17"/>
      <c r="H317" s="16"/>
      <c r="I317" s="26"/>
    </row>
    <row r="318" customHeight="1" spans="7:9">
      <c r="G318" s="17"/>
      <c r="H318" s="16"/>
      <c r="I318" s="26"/>
    </row>
    <row r="319" customHeight="1" spans="7:9">
      <c r="G319" s="17"/>
      <c r="H319" s="16"/>
      <c r="I319" s="26"/>
    </row>
    <row r="320" customHeight="1" spans="7:9">
      <c r="G320" s="17"/>
      <c r="H320" s="16"/>
      <c r="I320" s="26"/>
    </row>
    <row r="321" customHeight="1" spans="7:9">
      <c r="G321" s="17"/>
      <c r="H321" s="16"/>
      <c r="I321" s="26"/>
    </row>
    <row r="322" customHeight="1" spans="7:9">
      <c r="G322" s="17"/>
      <c r="H322" s="16"/>
      <c r="I322" s="26"/>
    </row>
    <row r="323" customHeight="1" spans="7:10">
      <c r="G323" s="53"/>
      <c r="H323" s="18"/>
      <c r="I323" s="58"/>
      <c r="J323" s="49"/>
    </row>
    <row r="324" customHeight="1" spans="7:10">
      <c r="G324" s="53"/>
      <c r="H324" s="18"/>
      <c r="I324" s="58"/>
      <c r="J324" s="49"/>
    </row>
    <row r="325" customHeight="1" spans="7:10">
      <c r="G325" s="53"/>
      <c r="H325" s="18"/>
      <c r="I325" s="58"/>
      <c r="J325" s="49"/>
    </row>
    <row r="326" customHeight="1" spans="7:10">
      <c r="G326" s="53"/>
      <c r="H326" s="18"/>
      <c r="I326" s="58"/>
      <c r="J326" s="49"/>
    </row>
    <row r="327" customHeight="1" spans="7:10">
      <c r="G327" s="53"/>
      <c r="H327" s="18"/>
      <c r="I327" s="58"/>
      <c r="J327" s="49"/>
    </row>
    <row r="328" customHeight="1" spans="7:10">
      <c r="G328" s="53"/>
      <c r="H328" s="18"/>
      <c r="I328" s="58"/>
      <c r="J328" s="49"/>
    </row>
    <row r="329" customHeight="1" spans="7:10">
      <c r="G329" s="53"/>
      <c r="H329" s="18"/>
      <c r="I329" s="58"/>
      <c r="J329" s="49"/>
    </row>
    <row r="330" customHeight="1" spans="7:10">
      <c r="G330" s="53"/>
      <c r="H330" s="18"/>
      <c r="I330" s="58"/>
      <c r="J330" s="49"/>
    </row>
    <row r="331" customHeight="1" spans="7:10">
      <c r="G331" s="54"/>
      <c r="H331" s="18"/>
      <c r="I331" s="58"/>
      <c r="J331" s="49"/>
    </row>
    <row r="332" customHeight="1" spans="7:10">
      <c r="G332" s="53"/>
      <c r="H332" s="18"/>
      <c r="I332" s="58"/>
      <c r="J332" s="49"/>
    </row>
    <row r="333" customHeight="1" spans="7:10">
      <c r="G333" s="55"/>
      <c r="H333" s="18"/>
      <c r="I333" s="58"/>
      <c r="J333" s="49"/>
    </row>
    <row r="334" customHeight="1" spans="7:10">
      <c r="G334" s="55"/>
      <c r="H334" s="18"/>
      <c r="I334" s="59"/>
      <c r="J334" s="49"/>
    </row>
    <row r="335" customHeight="1" spans="7:10">
      <c r="G335" s="53"/>
      <c r="H335" s="18"/>
      <c r="I335" s="58"/>
      <c r="J335" s="49"/>
    </row>
    <row r="336" customHeight="1" spans="7:10">
      <c r="G336" s="53"/>
      <c r="H336" s="18"/>
      <c r="I336" s="58"/>
      <c r="J336" s="49"/>
    </row>
    <row r="337" customHeight="1" spans="7:10">
      <c r="G337" s="53"/>
      <c r="H337" s="18"/>
      <c r="I337" s="58"/>
      <c r="J337" s="49"/>
    </row>
    <row r="338" customHeight="1" spans="7:10">
      <c r="G338" s="53"/>
      <c r="H338" s="18"/>
      <c r="I338" s="58"/>
      <c r="J338" s="49"/>
    </row>
    <row r="339" customHeight="1" spans="7:10">
      <c r="G339" s="53"/>
      <c r="H339" s="18"/>
      <c r="I339" s="58"/>
      <c r="J339" s="49"/>
    </row>
    <row r="340" customHeight="1" spans="7:10">
      <c r="G340" s="53"/>
      <c r="H340" s="18"/>
      <c r="I340" s="58"/>
      <c r="J340" s="49"/>
    </row>
    <row r="341" customHeight="1" spans="7:10">
      <c r="G341" s="53"/>
      <c r="H341" s="18"/>
      <c r="I341" s="58"/>
      <c r="J341" s="49"/>
    </row>
    <row r="342" customHeight="1" spans="7:10">
      <c r="G342" s="53"/>
      <c r="H342" s="18"/>
      <c r="I342" s="58"/>
      <c r="J342" s="49"/>
    </row>
    <row r="343" customHeight="1" spans="7:10">
      <c r="G343" s="53"/>
      <c r="H343" s="18"/>
      <c r="I343" s="58"/>
      <c r="J343" s="49"/>
    </row>
    <row r="344" customHeight="1" spans="7:10">
      <c r="G344" s="53"/>
      <c r="H344" s="18"/>
      <c r="I344" s="58"/>
      <c r="J344" s="49"/>
    </row>
    <row r="345" customHeight="1" spans="7:10">
      <c r="G345" s="53"/>
      <c r="H345" s="18"/>
      <c r="I345" s="58"/>
      <c r="J345" s="49"/>
    </row>
    <row r="346" customHeight="1" spans="6:10">
      <c r="F346" s="56"/>
      <c r="G346" s="53"/>
      <c r="H346" s="18"/>
      <c r="I346" s="58"/>
      <c r="J346" s="49"/>
    </row>
    <row r="347" customHeight="1" spans="6:10">
      <c r="F347" s="56"/>
      <c r="G347" s="53"/>
      <c r="H347" s="18"/>
      <c r="I347" s="58"/>
      <c r="J347" s="49"/>
    </row>
    <row r="348" customHeight="1" spans="6:10">
      <c r="F348" s="56"/>
      <c r="G348" s="53"/>
      <c r="H348" s="18"/>
      <c r="I348" s="58"/>
      <c r="J348" s="49"/>
    </row>
    <row r="349" customHeight="1" spans="6:10">
      <c r="F349" s="56"/>
      <c r="G349" s="53"/>
      <c r="H349" s="18"/>
      <c r="I349" s="58"/>
      <c r="J349" s="49"/>
    </row>
    <row r="350" customHeight="1" spans="6:10">
      <c r="F350" s="56"/>
      <c r="G350" s="53"/>
      <c r="H350" s="18"/>
      <c r="I350" s="58"/>
      <c r="J350" s="49"/>
    </row>
    <row r="351" customHeight="1" spans="6:10">
      <c r="F351" s="57"/>
      <c r="G351" s="17"/>
      <c r="H351" s="16"/>
      <c r="I351" s="26"/>
      <c r="J351" s="49"/>
    </row>
    <row r="352" customHeight="1" spans="6:10">
      <c r="F352" s="57"/>
      <c r="G352" s="17"/>
      <c r="H352" s="16"/>
      <c r="I352" s="26"/>
      <c r="J352" s="49"/>
    </row>
    <row r="353" customHeight="1" spans="6:10">
      <c r="F353" s="57"/>
      <c r="G353" s="35"/>
      <c r="H353" s="16"/>
      <c r="I353" s="40"/>
      <c r="J353" s="49"/>
    </row>
    <row r="354" customHeight="1" spans="6:10">
      <c r="F354" s="57"/>
      <c r="G354" s="35"/>
      <c r="H354" s="16"/>
      <c r="I354" s="40"/>
      <c r="J354" s="49"/>
    </row>
    <row r="355" customHeight="1" spans="6:10">
      <c r="F355" s="57"/>
      <c r="G355" s="35"/>
      <c r="H355" s="16"/>
      <c r="I355" s="40"/>
      <c r="J355" s="49"/>
    </row>
    <row r="356" customHeight="1" spans="6:10">
      <c r="F356" s="57"/>
      <c r="G356" s="15"/>
      <c r="H356" s="16"/>
      <c r="I356" s="40"/>
      <c r="J356" s="49"/>
    </row>
    <row r="357" customHeight="1" spans="6:10">
      <c r="F357" s="57"/>
      <c r="G357" s="15"/>
      <c r="H357" s="16"/>
      <c r="I357" s="26"/>
      <c r="J357" s="60"/>
    </row>
    <row r="358" customHeight="1" spans="6:9">
      <c r="F358" s="57"/>
      <c r="G358" s="35"/>
      <c r="H358" s="16"/>
      <c r="I358" s="26"/>
    </row>
    <row r="359" customHeight="1" spans="6:9">
      <c r="F359" s="57"/>
      <c r="G359" s="45"/>
      <c r="H359" s="16"/>
      <c r="I359" s="26"/>
    </row>
    <row r="360" customHeight="1" spans="6:9">
      <c r="F360" s="57"/>
      <c r="G360" s="35"/>
      <c r="H360" s="16"/>
      <c r="I360" s="50"/>
    </row>
    <row r="361" customHeight="1" spans="6:9">
      <c r="F361" s="57"/>
      <c r="G361" s="35"/>
      <c r="H361" s="16"/>
      <c r="I361" s="40"/>
    </row>
    <row r="362" customHeight="1" spans="6:9">
      <c r="F362" s="57"/>
      <c r="G362" s="35"/>
      <c r="H362" s="16"/>
      <c r="I362" s="40"/>
    </row>
    <row r="363" customHeight="1" spans="6:9">
      <c r="F363" s="57"/>
      <c r="G363" s="35"/>
      <c r="H363" s="16"/>
      <c r="I363" s="40"/>
    </row>
    <row r="364" customHeight="1" spans="6:9">
      <c r="F364" s="57"/>
      <c r="G364" s="35"/>
      <c r="H364" s="16"/>
      <c r="I364" s="40"/>
    </row>
    <row r="365" customHeight="1" spans="6:10">
      <c r="F365" s="57"/>
      <c r="G365" s="17"/>
      <c r="H365" s="16"/>
      <c r="I365" s="26"/>
      <c r="J365" s="49"/>
    </row>
    <row r="366" customHeight="1" spans="6:10">
      <c r="F366" s="57"/>
      <c r="G366" s="17"/>
      <c r="H366" s="16"/>
      <c r="I366" s="26"/>
      <c r="J366" s="49"/>
    </row>
    <row r="367" customHeight="1" spans="6:10">
      <c r="F367" s="57"/>
      <c r="G367" s="35"/>
      <c r="H367" s="16"/>
      <c r="I367" s="40"/>
      <c r="J367" s="49"/>
    </row>
    <row r="368" customHeight="1" spans="6:10">
      <c r="F368" s="57"/>
      <c r="G368" s="35"/>
      <c r="H368" s="16"/>
      <c r="I368" s="40"/>
      <c r="J368" s="49"/>
    </row>
    <row r="369" customHeight="1" spans="6:10">
      <c r="F369" s="57"/>
      <c r="G369" s="35"/>
      <c r="H369" s="16"/>
      <c r="I369" s="40"/>
      <c r="J369" s="49"/>
    </row>
    <row r="370" customHeight="1" spans="6:9">
      <c r="F370" s="57"/>
      <c r="G370" s="17"/>
      <c r="H370" s="16"/>
      <c r="I370" s="26"/>
    </row>
    <row r="371" customHeight="1" spans="6:9">
      <c r="F371" s="57"/>
      <c r="G371" s="36"/>
      <c r="H371" s="16"/>
      <c r="I371" s="26"/>
    </row>
    <row r="372" customHeight="1" spans="6:9">
      <c r="F372" s="57"/>
      <c r="G372" s="36"/>
      <c r="H372" s="16"/>
      <c r="I372" s="26"/>
    </row>
    <row r="373" customHeight="1" spans="6:9">
      <c r="F373" s="57"/>
      <c r="G373" s="17"/>
      <c r="H373" s="16"/>
      <c r="I373" s="26"/>
    </row>
    <row r="374" customHeight="1" spans="6:9">
      <c r="F374" s="57"/>
      <c r="G374" s="17"/>
      <c r="H374" s="16"/>
      <c r="I374" s="26"/>
    </row>
    <row r="375" customHeight="1" spans="6:9">
      <c r="F375" s="57"/>
      <c r="G375" s="17"/>
      <c r="H375" s="16"/>
      <c r="I375" s="26"/>
    </row>
    <row r="376" customHeight="1" spans="6:9">
      <c r="F376" s="57"/>
      <c r="G376" s="17"/>
      <c r="H376" s="16"/>
      <c r="I376" s="26"/>
    </row>
    <row r="377" customHeight="1" spans="6:9">
      <c r="F377" s="57"/>
      <c r="G377" s="17"/>
      <c r="H377" s="16"/>
      <c r="I377" s="26"/>
    </row>
    <row r="378" customHeight="1" spans="6:9">
      <c r="F378" s="57"/>
      <c r="G378" s="17"/>
      <c r="H378" s="16"/>
      <c r="I378" s="26"/>
    </row>
    <row r="379" customHeight="1" spans="6:9">
      <c r="F379" s="57"/>
      <c r="G379" s="17"/>
      <c r="H379" s="16"/>
      <c r="I379" s="26"/>
    </row>
    <row r="380" customHeight="1" spans="6:9">
      <c r="F380" s="57"/>
      <c r="G380" s="17"/>
      <c r="H380" s="16"/>
      <c r="I380" s="26"/>
    </row>
    <row r="381" customHeight="1" spans="6:9">
      <c r="F381" s="57"/>
      <c r="G381" s="17"/>
      <c r="H381" s="16"/>
      <c r="I381" s="26"/>
    </row>
    <row r="382" customHeight="1" spans="6:9">
      <c r="F382" s="57"/>
      <c r="G382" s="17"/>
      <c r="H382" s="16"/>
      <c r="I382" s="26"/>
    </row>
    <row r="383" customHeight="1" spans="6:9">
      <c r="F383" s="57"/>
      <c r="G383" s="17"/>
      <c r="H383" s="16"/>
      <c r="I383" s="26"/>
    </row>
    <row r="384" customHeight="1" spans="6:9">
      <c r="F384" s="57"/>
      <c r="G384" s="17"/>
      <c r="H384" s="16"/>
      <c r="I384" s="26"/>
    </row>
    <row r="385" customHeight="1" spans="6:9">
      <c r="F385" s="57"/>
      <c r="G385" s="17"/>
      <c r="H385" s="16"/>
      <c r="I385" s="26"/>
    </row>
    <row r="386" customHeight="1" spans="6:9">
      <c r="F386" s="57"/>
      <c r="G386" s="17"/>
      <c r="H386" s="16"/>
      <c r="I386" s="26"/>
    </row>
    <row r="387" customHeight="1" spans="6:9">
      <c r="F387" s="57"/>
      <c r="G387" s="17"/>
      <c r="H387" s="16"/>
      <c r="I387" s="26"/>
    </row>
    <row r="388" customHeight="1" spans="6:9">
      <c r="F388" s="57"/>
      <c r="G388" s="17"/>
      <c r="H388" s="16"/>
      <c r="I388" s="26"/>
    </row>
    <row r="389" customHeight="1" spans="6:9">
      <c r="F389" s="57"/>
      <c r="G389" s="17"/>
      <c r="H389" s="16"/>
      <c r="I389" s="26"/>
    </row>
    <row r="390" customHeight="1" spans="6:9">
      <c r="F390" s="57"/>
      <c r="G390" s="17"/>
      <c r="H390" s="16"/>
      <c r="I390" s="26"/>
    </row>
    <row r="391" customHeight="1" spans="6:9">
      <c r="F391" s="57"/>
      <c r="G391" s="17"/>
      <c r="H391" s="16"/>
      <c r="I391" s="26"/>
    </row>
    <row r="392" customHeight="1" spans="6:9">
      <c r="F392" s="57"/>
      <c r="G392" s="17"/>
      <c r="H392" s="16"/>
      <c r="I392" s="26"/>
    </row>
    <row r="393" customHeight="1" spans="6:9">
      <c r="F393" s="57"/>
      <c r="G393" s="17"/>
      <c r="H393" s="16"/>
      <c r="I393" s="26"/>
    </row>
    <row r="394" customHeight="1" spans="6:9">
      <c r="F394" s="57"/>
      <c r="G394" s="17"/>
      <c r="H394" s="16"/>
      <c r="I394" s="26"/>
    </row>
    <row r="395" customHeight="1" spans="6:9">
      <c r="F395" s="57"/>
      <c r="G395" s="17"/>
      <c r="H395" s="16"/>
      <c r="I395" s="26"/>
    </row>
    <row r="396" customHeight="1" spans="6:9">
      <c r="F396" s="57"/>
      <c r="G396" s="17"/>
      <c r="H396" s="16"/>
      <c r="I396" s="26"/>
    </row>
    <row r="397" customHeight="1" spans="6:9">
      <c r="F397" s="57"/>
      <c r="G397" s="17"/>
      <c r="H397" s="16"/>
      <c r="I397" s="26"/>
    </row>
    <row r="398" customHeight="1" spans="6:9">
      <c r="F398" s="57"/>
      <c r="G398" s="17"/>
      <c r="H398" s="16"/>
      <c r="I398" s="26"/>
    </row>
    <row r="399" customHeight="1" spans="6:9">
      <c r="F399" s="57"/>
      <c r="G399" s="17"/>
      <c r="H399" s="16"/>
      <c r="I399" s="26"/>
    </row>
    <row r="400" customHeight="1" spans="6:9">
      <c r="F400" s="57"/>
      <c r="G400" s="17"/>
      <c r="H400" s="16"/>
      <c r="I400" s="26"/>
    </row>
    <row r="401" customHeight="1" spans="6:9">
      <c r="F401" s="57"/>
      <c r="G401" s="17"/>
      <c r="H401" s="16"/>
      <c r="I401" s="26"/>
    </row>
    <row r="402" customHeight="1" spans="6:9">
      <c r="F402" s="57"/>
      <c r="G402" s="17"/>
      <c r="H402" s="16"/>
      <c r="I402" s="26"/>
    </row>
    <row r="403" customHeight="1" spans="6:9">
      <c r="F403" s="57"/>
      <c r="G403" s="17"/>
      <c r="H403" s="16"/>
      <c r="I403" s="26"/>
    </row>
    <row r="404" customHeight="1" spans="6:9">
      <c r="F404" s="57"/>
      <c r="G404" s="46"/>
      <c r="H404" s="38"/>
      <c r="I404" s="26"/>
    </row>
    <row r="405" customHeight="1" spans="6:9">
      <c r="F405" s="57"/>
      <c r="G405" s="17"/>
      <c r="H405" s="16"/>
      <c r="I405" s="26"/>
    </row>
    <row r="406" customHeight="1" spans="6:9">
      <c r="F406" s="57"/>
      <c r="G406" s="17"/>
      <c r="H406" s="16"/>
      <c r="I406" s="26"/>
    </row>
    <row r="407" customHeight="1" spans="6:9">
      <c r="F407" s="57"/>
      <c r="G407" s="17"/>
      <c r="H407" s="16"/>
      <c r="I407" s="26"/>
    </row>
    <row r="408" customHeight="1" spans="6:9">
      <c r="F408" s="57"/>
      <c r="G408" s="24"/>
      <c r="H408" s="18"/>
      <c r="I408" s="28"/>
    </row>
    <row r="409" customHeight="1" spans="6:9">
      <c r="F409" s="57"/>
      <c r="G409" s="24"/>
      <c r="H409" s="18"/>
      <c r="I409" s="28"/>
    </row>
    <row r="410" customHeight="1" spans="6:9">
      <c r="F410" s="57"/>
      <c r="G410" s="24"/>
      <c r="H410" s="18"/>
      <c r="I410" s="28"/>
    </row>
    <row r="411" customHeight="1" spans="6:9">
      <c r="F411" s="57"/>
      <c r="G411" s="24"/>
      <c r="H411" s="18"/>
      <c r="I411" s="28"/>
    </row>
    <row r="412" customHeight="1" spans="6:9">
      <c r="F412" s="57"/>
      <c r="G412" s="24"/>
      <c r="H412" s="18"/>
      <c r="I412" s="28"/>
    </row>
    <row r="413" customHeight="1" spans="6:9">
      <c r="F413" s="57"/>
      <c r="G413" s="24"/>
      <c r="H413" s="18"/>
      <c r="I413" s="28"/>
    </row>
    <row r="414" customHeight="1" spans="6:9">
      <c r="F414" s="57"/>
      <c r="G414" s="24"/>
      <c r="H414" s="18"/>
      <c r="I414" s="28"/>
    </row>
    <row r="415" customHeight="1" spans="6:9">
      <c r="F415" s="57"/>
      <c r="G415" s="24"/>
      <c r="H415" s="18"/>
      <c r="I415" s="31"/>
    </row>
    <row r="416" customHeight="1" spans="6:9">
      <c r="F416" s="57"/>
      <c r="G416" s="24"/>
      <c r="H416" s="18"/>
      <c r="I416" s="31"/>
    </row>
    <row r="417" customHeight="1" spans="6:9">
      <c r="F417" s="57"/>
      <c r="G417" s="24"/>
      <c r="H417" s="18"/>
      <c r="I417" s="31"/>
    </row>
    <row r="418" customHeight="1" spans="6:9">
      <c r="F418" s="57"/>
      <c r="G418" s="24"/>
      <c r="H418" s="18"/>
      <c r="I418" s="31"/>
    </row>
    <row r="419" customHeight="1" spans="6:9">
      <c r="F419" s="57"/>
      <c r="G419" s="24"/>
      <c r="H419" s="18"/>
      <c r="I419" s="28"/>
    </row>
    <row r="420" customHeight="1" spans="6:9">
      <c r="F420" s="57"/>
      <c r="G420" s="24"/>
      <c r="H420" s="18"/>
      <c r="I420" s="28"/>
    </row>
    <row r="421" customHeight="1" spans="6:9">
      <c r="F421" s="57"/>
      <c r="G421" s="17"/>
      <c r="H421" s="16"/>
      <c r="I421" s="26"/>
    </row>
    <row r="422" customHeight="1" spans="6:9">
      <c r="F422" s="57"/>
      <c r="G422" s="17"/>
      <c r="H422" s="16"/>
      <c r="I422" s="26"/>
    </row>
    <row r="423" customHeight="1" spans="6:9">
      <c r="F423" s="57"/>
      <c r="G423" s="17"/>
      <c r="H423" s="16"/>
      <c r="I423" s="26"/>
    </row>
    <row r="424" customHeight="1" spans="6:9">
      <c r="F424" s="57"/>
      <c r="G424" s="17"/>
      <c r="H424" s="16"/>
      <c r="I424" s="26"/>
    </row>
    <row r="425" customHeight="1" spans="6:9">
      <c r="F425" s="57"/>
      <c r="G425" s="17"/>
      <c r="H425" s="16"/>
      <c r="I425" s="26"/>
    </row>
    <row r="426" customHeight="1" spans="6:9">
      <c r="F426" s="57"/>
      <c r="G426" s="17"/>
      <c r="H426" s="16"/>
      <c r="I426" s="26"/>
    </row>
    <row r="427" customHeight="1" spans="6:9">
      <c r="F427" s="57"/>
      <c r="G427" s="17"/>
      <c r="H427" s="16"/>
      <c r="I427" s="26"/>
    </row>
    <row r="428" customHeight="1" spans="6:9">
      <c r="F428" s="57"/>
      <c r="G428" s="17"/>
      <c r="H428" s="16"/>
      <c r="I428" s="26"/>
    </row>
    <row r="429" customHeight="1" spans="6:9">
      <c r="F429" s="57"/>
      <c r="G429" s="17"/>
      <c r="H429" s="16"/>
      <c r="I429" s="26"/>
    </row>
    <row r="430" customHeight="1" spans="6:9">
      <c r="F430" s="57"/>
      <c r="G430" s="17"/>
      <c r="H430" s="16"/>
      <c r="I430" s="26"/>
    </row>
    <row r="431" customHeight="1" spans="6:9">
      <c r="F431" s="57"/>
      <c r="G431" s="17"/>
      <c r="H431" s="16"/>
      <c r="I431" s="26"/>
    </row>
    <row r="432" customHeight="1" spans="6:9">
      <c r="F432" s="57"/>
      <c r="G432" s="17"/>
      <c r="H432" s="16"/>
      <c r="I432" s="26"/>
    </row>
    <row r="433" customHeight="1" spans="6:9">
      <c r="F433" s="57"/>
      <c r="G433" s="17"/>
      <c r="H433" s="16"/>
      <c r="I433" s="26"/>
    </row>
    <row r="434" customHeight="1" spans="6:9">
      <c r="F434" s="57"/>
      <c r="G434" s="17"/>
      <c r="H434" s="16"/>
      <c r="I434" s="26"/>
    </row>
    <row r="435" customHeight="1" spans="6:9">
      <c r="F435" s="57"/>
      <c r="G435" s="17"/>
      <c r="H435" s="16"/>
      <c r="I435" s="26"/>
    </row>
    <row r="436" customHeight="1" spans="6:9">
      <c r="F436" s="57"/>
      <c r="G436" s="17"/>
      <c r="H436" s="16"/>
      <c r="I436" s="26"/>
    </row>
    <row r="437" customHeight="1" spans="6:9">
      <c r="F437" s="61"/>
      <c r="G437" s="17"/>
      <c r="H437" s="16"/>
      <c r="I437" s="26"/>
    </row>
    <row r="438" customHeight="1" spans="6:9">
      <c r="F438" s="61"/>
      <c r="G438" s="17"/>
      <c r="H438" s="16"/>
      <c r="I438" s="26"/>
    </row>
    <row r="439" customHeight="1" spans="6:9">
      <c r="F439" s="61"/>
      <c r="G439" s="17"/>
      <c r="H439" s="16"/>
      <c r="I439" s="26"/>
    </row>
    <row r="440" customHeight="1" spans="6:9">
      <c r="F440" s="61"/>
      <c r="G440" s="17"/>
      <c r="H440" s="16"/>
      <c r="I440" s="26"/>
    </row>
    <row r="441" customHeight="1" spans="6:9">
      <c r="F441" s="61"/>
      <c r="G441" s="17"/>
      <c r="H441" s="16"/>
      <c r="I441" s="26"/>
    </row>
    <row r="442" customHeight="1" spans="6:9">
      <c r="F442" s="61"/>
      <c r="G442" s="17"/>
      <c r="H442" s="16"/>
      <c r="I442" s="26"/>
    </row>
    <row r="443" customHeight="1" spans="6:9">
      <c r="F443" s="61"/>
      <c r="G443" s="17"/>
      <c r="H443" s="16"/>
      <c r="I443" s="26"/>
    </row>
    <row r="444" customHeight="1" spans="6:9">
      <c r="F444" s="61"/>
      <c r="G444" s="17"/>
      <c r="H444" s="16"/>
      <c r="I444" s="26"/>
    </row>
    <row r="445" customHeight="1" spans="6:9">
      <c r="F445" s="61"/>
      <c r="G445" s="17"/>
      <c r="H445" s="16"/>
      <c r="I445" s="26"/>
    </row>
    <row r="446" customHeight="1" spans="6:9">
      <c r="F446" s="61"/>
      <c r="G446" s="17"/>
      <c r="H446" s="16"/>
      <c r="I446" s="26"/>
    </row>
    <row r="447" customHeight="1" spans="6:9">
      <c r="F447" s="61"/>
      <c r="G447" s="17"/>
      <c r="H447" s="16"/>
      <c r="I447" s="26"/>
    </row>
    <row r="448" customHeight="1" spans="6:9">
      <c r="F448" s="61"/>
      <c r="G448" s="17"/>
      <c r="H448" s="16"/>
      <c r="I448" s="26"/>
    </row>
    <row r="449" customHeight="1" spans="6:9">
      <c r="F449" s="61"/>
      <c r="G449" s="17"/>
      <c r="H449" s="16"/>
      <c r="I449" s="26"/>
    </row>
    <row r="450" customHeight="1" spans="6:9">
      <c r="F450" s="61"/>
      <c r="G450" s="17"/>
      <c r="H450" s="16"/>
      <c r="I450" s="26"/>
    </row>
    <row r="451" customHeight="1" spans="7:9">
      <c r="G451" s="17"/>
      <c r="H451" s="16"/>
      <c r="I451" s="26"/>
    </row>
    <row r="452" customHeight="1" spans="7:9">
      <c r="G452" s="17"/>
      <c r="H452" s="16"/>
      <c r="I452" s="26"/>
    </row>
    <row r="453" customHeight="1" spans="7:9">
      <c r="G453" s="17"/>
      <c r="H453" s="16"/>
      <c r="I453" s="26"/>
    </row>
    <row r="454" customHeight="1" spans="7:9">
      <c r="G454" s="17"/>
      <c r="H454" s="16"/>
      <c r="I454" s="26"/>
    </row>
    <row r="455" customHeight="1" spans="7:9">
      <c r="G455" s="17"/>
      <c r="H455" s="16"/>
      <c r="I455" s="26"/>
    </row>
    <row r="456" customHeight="1" spans="7:9">
      <c r="G456" s="17"/>
      <c r="H456" s="16"/>
      <c r="I456" s="26"/>
    </row>
    <row r="457" customHeight="1" spans="7:9">
      <c r="G457" s="17"/>
      <c r="H457" s="16"/>
      <c r="I457" s="26"/>
    </row>
    <row r="458" customHeight="1" spans="7:9">
      <c r="G458" s="17"/>
      <c r="H458" s="16"/>
      <c r="I458" s="26"/>
    </row>
    <row r="459" customHeight="1" spans="7:9">
      <c r="G459" s="17"/>
      <c r="H459" s="16"/>
      <c r="I459" s="26"/>
    </row>
    <row r="460" customHeight="1" spans="7:9">
      <c r="G460" s="17"/>
      <c r="H460" s="16"/>
      <c r="I460" s="26"/>
    </row>
    <row r="461" customHeight="1" spans="5:10">
      <c r="E461" s="23"/>
      <c r="G461" s="34"/>
      <c r="H461" s="18"/>
      <c r="I461" s="33"/>
      <c r="J461" s="23"/>
    </row>
    <row r="462" customHeight="1" spans="6:9">
      <c r="F462" s="57"/>
      <c r="G462" s="17"/>
      <c r="H462" s="16"/>
      <c r="I462" s="26"/>
    </row>
    <row r="463" customHeight="1" spans="6:9">
      <c r="F463" s="57"/>
      <c r="G463" s="17"/>
      <c r="H463" s="38"/>
      <c r="I463" s="26"/>
    </row>
    <row r="464" customHeight="1" spans="6:9">
      <c r="F464" s="57"/>
      <c r="G464" s="17"/>
      <c r="H464" s="16"/>
      <c r="I464" s="26"/>
    </row>
    <row r="465" customHeight="1" spans="6:9">
      <c r="F465" s="57"/>
      <c r="G465" s="15"/>
      <c r="H465" s="16"/>
      <c r="I465" s="26"/>
    </row>
    <row r="466" customHeight="1" spans="6:9">
      <c r="F466" s="57"/>
      <c r="G466" s="35"/>
      <c r="H466" s="38"/>
      <c r="I466" s="26"/>
    </row>
    <row r="467" customHeight="1" spans="6:9">
      <c r="F467" s="57"/>
      <c r="G467" s="35"/>
      <c r="H467" s="16"/>
      <c r="I467" s="26"/>
    </row>
    <row r="468" customHeight="1" spans="6:10">
      <c r="F468" s="57"/>
      <c r="G468" s="53"/>
      <c r="H468" s="18"/>
      <c r="I468" s="58"/>
      <c r="J468" s="49"/>
    </row>
    <row r="469" customHeight="1" spans="6:10">
      <c r="F469" s="57"/>
      <c r="G469" s="53"/>
      <c r="H469" s="18"/>
      <c r="I469" s="58"/>
      <c r="J469" s="49"/>
    </row>
    <row r="470" customHeight="1" spans="6:10">
      <c r="F470" s="57"/>
      <c r="G470" s="53"/>
      <c r="H470" s="18"/>
      <c r="I470" s="58"/>
      <c r="J470" s="49"/>
    </row>
    <row r="471" customHeight="1" spans="6:10">
      <c r="F471" s="57"/>
      <c r="G471" s="54"/>
      <c r="H471" s="18"/>
      <c r="I471" s="58"/>
      <c r="J471" s="49"/>
    </row>
    <row r="472" customHeight="1" spans="6:10">
      <c r="F472" s="57"/>
      <c r="G472" s="53"/>
      <c r="H472" s="18"/>
      <c r="I472" s="58"/>
      <c r="J472" s="49"/>
    </row>
    <row r="473" customHeight="1" spans="6:10">
      <c r="F473" s="57"/>
      <c r="G473" s="53"/>
      <c r="H473" s="18"/>
      <c r="I473" s="58"/>
      <c r="J473" s="49"/>
    </row>
    <row r="474" customHeight="1" spans="6:10">
      <c r="F474" s="57"/>
      <c r="G474" s="53"/>
      <c r="H474" s="18"/>
      <c r="I474" s="58"/>
      <c r="J474" s="49"/>
    </row>
    <row r="475" customHeight="1" spans="6:10">
      <c r="F475" s="57"/>
      <c r="G475" s="53"/>
      <c r="H475" s="18"/>
      <c r="I475" s="58"/>
      <c r="J475" s="49"/>
    </row>
    <row r="476" customHeight="1" spans="6:10">
      <c r="F476" s="57"/>
      <c r="G476" s="53"/>
      <c r="H476" s="18"/>
      <c r="I476" s="58"/>
      <c r="J476" s="49"/>
    </row>
    <row r="477" customHeight="1" spans="6:10">
      <c r="F477" s="57"/>
      <c r="G477" s="53"/>
      <c r="H477" s="18"/>
      <c r="I477" s="58"/>
      <c r="J477" s="49"/>
    </row>
    <row r="478" customHeight="1" spans="6:10">
      <c r="F478" s="57"/>
      <c r="G478" s="53"/>
      <c r="H478" s="18"/>
      <c r="I478" s="58"/>
      <c r="J478" s="49"/>
    </row>
    <row r="479" customHeight="1" spans="6:10">
      <c r="F479" s="57"/>
      <c r="G479" s="53"/>
      <c r="H479" s="18"/>
      <c r="I479" s="58"/>
      <c r="J479" s="49"/>
    </row>
    <row r="480" customHeight="1" spans="6:10">
      <c r="F480" s="57"/>
      <c r="G480" s="53"/>
      <c r="H480" s="18"/>
      <c r="I480" s="58"/>
      <c r="J480" s="49"/>
    </row>
    <row r="481" customHeight="1" spans="6:10">
      <c r="F481" s="57"/>
      <c r="G481" s="53"/>
      <c r="H481" s="18"/>
      <c r="I481" s="58"/>
      <c r="J481" s="49"/>
    </row>
    <row r="482" customHeight="1" spans="6:10">
      <c r="F482" s="57"/>
      <c r="G482" s="53"/>
      <c r="H482" s="18"/>
      <c r="I482" s="58"/>
      <c r="J482" s="49"/>
    </row>
    <row r="483" customHeight="1" spans="6:10">
      <c r="F483" s="57"/>
      <c r="G483" s="53"/>
      <c r="H483" s="18"/>
      <c r="I483" s="58"/>
      <c r="J483" s="49"/>
    </row>
    <row r="484" customHeight="1" spans="6:10">
      <c r="F484" s="57"/>
      <c r="G484" s="53"/>
      <c r="H484" s="18"/>
      <c r="I484" s="58"/>
      <c r="J484" s="49"/>
    </row>
    <row r="485" customHeight="1" spans="6:10">
      <c r="F485" s="57"/>
      <c r="G485" s="53"/>
      <c r="H485" s="18"/>
      <c r="I485" s="58"/>
      <c r="J485" s="49"/>
    </row>
    <row r="486" customHeight="1" spans="6:13">
      <c r="F486" s="57"/>
      <c r="G486" s="53"/>
      <c r="H486" s="18"/>
      <c r="I486" s="58"/>
      <c r="J486" s="49"/>
      <c r="K486" s="62"/>
      <c r="L486" s="62"/>
      <c r="M486" s="62"/>
    </row>
    <row r="487" customHeight="1" spans="6:13">
      <c r="F487" s="57"/>
      <c r="G487" s="53"/>
      <c r="H487" s="18"/>
      <c r="I487" s="58"/>
      <c r="J487" s="49"/>
      <c r="K487" s="62"/>
      <c r="L487" s="62"/>
      <c r="M487" s="62"/>
    </row>
    <row r="488" customHeight="1" spans="6:13">
      <c r="F488" s="57"/>
      <c r="G488" s="53"/>
      <c r="H488" s="18"/>
      <c r="I488" s="58"/>
      <c r="J488" s="49"/>
      <c r="K488" s="62"/>
      <c r="L488" s="62"/>
      <c r="M488" s="62"/>
    </row>
    <row r="489" customHeight="1" spans="6:13">
      <c r="F489" s="57"/>
      <c r="G489" s="53"/>
      <c r="H489" s="18"/>
      <c r="I489" s="58"/>
      <c r="J489" s="49"/>
      <c r="K489" s="62"/>
      <c r="L489" s="62"/>
      <c r="M489" s="62"/>
    </row>
    <row r="490" customHeight="1" spans="6:13">
      <c r="F490" s="57"/>
      <c r="G490" s="53"/>
      <c r="H490" s="18"/>
      <c r="I490" s="58"/>
      <c r="J490" s="49"/>
      <c r="K490" s="62"/>
      <c r="L490" s="62"/>
      <c r="M490" s="62"/>
    </row>
    <row r="491" customHeight="1" spans="6:13">
      <c r="F491" s="57"/>
      <c r="G491" s="53"/>
      <c r="H491" s="18"/>
      <c r="I491" s="58"/>
      <c r="J491" s="49"/>
      <c r="K491" s="62"/>
      <c r="L491" s="62"/>
      <c r="M491" s="62"/>
    </row>
    <row r="492" customHeight="1" spans="6:10">
      <c r="F492" s="57"/>
      <c r="G492" s="53"/>
      <c r="H492" s="18"/>
      <c r="I492" s="58"/>
      <c r="J492" s="49"/>
    </row>
    <row r="493" customHeight="1" spans="6:10">
      <c r="F493" s="57"/>
      <c r="G493" s="53"/>
      <c r="H493" s="18"/>
      <c r="I493" s="58"/>
      <c r="J493" s="49"/>
    </row>
    <row r="494" customHeight="1" spans="6:10">
      <c r="F494" s="57"/>
      <c r="G494" s="53"/>
      <c r="H494" s="18"/>
      <c r="I494" s="58"/>
      <c r="J494" s="49"/>
    </row>
    <row r="495" customHeight="1" spans="6:10">
      <c r="F495" s="57"/>
      <c r="G495" s="53"/>
      <c r="H495" s="18"/>
      <c r="I495" s="58"/>
      <c r="J495" s="49"/>
    </row>
    <row r="496" customHeight="1" spans="6:10">
      <c r="F496" s="57"/>
      <c r="G496" s="53"/>
      <c r="H496" s="18"/>
      <c r="I496" s="58"/>
      <c r="J496" s="49"/>
    </row>
    <row r="497" customHeight="1" spans="6:10">
      <c r="F497" s="57"/>
      <c r="G497" s="53"/>
      <c r="H497" s="18"/>
      <c r="I497" s="58"/>
      <c r="J497" s="49"/>
    </row>
    <row r="498" customHeight="1" spans="6:10">
      <c r="F498" s="57"/>
      <c r="G498" s="53"/>
      <c r="H498" s="18"/>
      <c r="I498" s="58"/>
      <c r="J498" s="49"/>
    </row>
    <row r="499" customHeight="1" spans="6:10">
      <c r="F499" s="57"/>
      <c r="G499" s="53"/>
      <c r="H499" s="18"/>
      <c r="I499" s="58"/>
      <c r="J499" s="49"/>
    </row>
    <row r="500" customHeight="1" spans="6:10">
      <c r="F500" s="57"/>
      <c r="G500" s="53"/>
      <c r="H500" s="18"/>
      <c r="I500" s="58"/>
      <c r="J500" s="49"/>
    </row>
    <row r="501" customHeight="1" spans="6:10">
      <c r="F501" s="57"/>
      <c r="G501" s="53"/>
      <c r="H501" s="18"/>
      <c r="I501" s="58"/>
      <c r="J501" s="49"/>
    </row>
    <row r="502" customHeight="1" spans="6:9">
      <c r="F502" s="16"/>
      <c r="G502" s="17"/>
      <c r="H502" s="16"/>
      <c r="I502" s="26"/>
    </row>
    <row r="503" customHeight="1" spans="6:9">
      <c r="F503" s="16"/>
      <c r="G503" s="46"/>
      <c r="H503" s="38"/>
      <c r="I503" s="26"/>
    </row>
    <row r="504" customHeight="1" spans="6:9">
      <c r="F504" s="16"/>
      <c r="G504" s="17"/>
      <c r="H504" s="16"/>
      <c r="I504" s="26"/>
    </row>
    <row r="505" customHeight="1" spans="6:9">
      <c r="F505" s="16"/>
      <c r="G505" s="17"/>
      <c r="H505" s="16"/>
      <c r="I505" s="26"/>
    </row>
    <row r="506" customHeight="1" spans="6:9">
      <c r="F506" s="16"/>
      <c r="G506" s="17"/>
      <c r="H506" s="16"/>
      <c r="I506" s="26"/>
    </row>
    <row r="507" customHeight="1" spans="6:9">
      <c r="F507" s="57"/>
      <c r="G507" s="17"/>
      <c r="H507" s="16"/>
      <c r="I507" s="26"/>
    </row>
    <row r="508" customHeight="1" spans="6:9">
      <c r="F508" s="57"/>
      <c r="G508" s="36"/>
      <c r="H508" s="16"/>
      <c r="I508" s="26"/>
    </row>
    <row r="509" customHeight="1" spans="6:9">
      <c r="F509" s="57"/>
      <c r="G509" s="36"/>
      <c r="H509" s="16"/>
      <c r="I509" s="26"/>
    </row>
    <row r="510" customHeight="1" spans="6:10">
      <c r="F510" s="57"/>
      <c r="G510" s="35"/>
      <c r="H510" s="16"/>
      <c r="I510" s="26"/>
      <c r="J510" s="49"/>
    </row>
    <row r="511" customHeight="1" spans="6:10">
      <c r="F511" s="57"/>
      <c r="G511" s="35"/>
      <c r="H511" s="16"/>
      <c r="I511" s="26"/>
      <c r="J511" s="49"/>
    </row>
    <row r="512" customHeight="1" spans="6:9">
      <c r="F512" s="57"/>
      <c r="G512" s="35"/>
      <c r="H512" s="16"/>
      <c r="I512" s="26"/>
    </row>
    <row r="513" customHeight="1" spans="6:10">
      <c r="F513" s="57"/>
      <c r="G513" s="53"/>
      <c r="H513" s="18"/>
      <c r="I513" s="58"/>
      <c r="J513" s="49"/>
    </row>
    <row r="514" customHeight="1" spans="6:10">
      <c r="F514" s="57"/>
      <c r="G514" s="53"/>
      <c r="H514" s="18"/>
      <c r="I514" s="58"/>
      <c r="J514" s="49"/>
    </row>
    <row r="515" customHeight="1" spans="6:10">
      <c r="F515" s="57"/>
      <c r="G515" s="53"/>
      <c r="H515" s="18"/>
      <c r="I515" s="58"/>
      <c r="J515" s="49"/>
    </row>
    <row r="516" customHeight="1" spans="6:10">
      <c r="F516" s="57"/>
      <c r="G516" s="53"/>
      <c r="H516" s="18"/>
      <c r="I516" s="58"/>
      <c r="J516" s="49"/>
    </row>
    <row r="517" customHeight="1" spans="6:10">
      <c r="F517" s="57"/>
      <c r="G517" s="53"/>
      <c r="H517" s="18"/>
      <c r="I517" s="58"/>
      <c r="J517" s="49"/>
    </row>
    <row r="518" customHeight="1" spans="6:10">
      <c r="F518" s="57"/>
      <c r="G518" s="53"/>
      <c r="H518" s="18"/>
      <c r="I518" s="58"/>
      <c r="J518" s="49"/>
    </row>
    <row r="519" customHeight="1" spans="6:10">
      <c r="F519" s="57"/>
      <c r="G519" s="53"/>
      <c r="H519" s="18"/>
      <c r="I519" s="58"/>
      <c r="J519" s="49"/>
    </row>
    <row r="520" customHeight="1" spans="6:10">
      <c r="F520" s="57"/>
      <c r="G520" s="53"/>
      <c r="H520" s="18"/>
      <c r="I520" s="58"/>
      <c r="J520" s="49"/>
    </row>
    <row r="521" customHeight="1" spans="6:10">
      <c r="F521" s="57"/>
      <c r="G521" s="53"/>
      <c r="H521" s="18"/>
      <c r="I521" s="58"/>
      <c r="J521" s="49"/>
    </row>
    <row r="522" customHeight="1" spans="6:10">
      <c r="F522" s="57"/>
      <c r="G522" s="53"/>
      <c r="H522" s="18"/>
      <c r="I522" s="58"/>
      <c r="J522" s="49"/>
    </row>
    <row r="523" customHeight="1" spans="6:10">
      <c r="F523" s="57"/>
      <c r="G523" s="53"/>
      <c r="H523" s="18"/>
      <c r="I523" s="58"/>
      <c r="J523" s="49"/>
    </row>
    <row r="524" customHeight="1" spans="6:10">
      <c r="F524" s="57"/>
      <c r="G524" s="53"/>
      <c r="H524" s="18"/>
      <c r="I524" s="58"/>
      <c r="J524" s="49"/>
    </row>
    <row r="525" customHeight="1" spans="6:10">
      <c r="F525" s="57"/>
      <c r="G525" s="53"/>
      <c r="H525" s="18"/>
      <c r="I525" s="58"/>
      <c r="J525" s="49"/>
    </row>
    <row r="526" customHeight="1" spans="5:10">
      <c r="E526" s="23"/>
      <c r="F526" s="57"/>
      <c r="G526" s="24"/>
      <c r="H526" s="18"/>
      <c r="I526" s="28"/>
      <c r="J526" s="23"/>
    </row>
    <row r="527" customHeight="1" spans="5:10">
      <c r="E527" s="23"/>
      <c r="F527" s="57"/>
      <c r="G527" s="24"/>
      <c r="H527" s="18"/>
      <c r="I527" s="28"/>
      <c r="J527" s="23"/>
    </row>
    <row r="528" customHeight="1" spans="5:10">
      <c r="E528" s="23"/>
      <c r="F528" s="57"/>
      <c r="G528" s="24"/>
      <c r="H528" s="18"/>
      <c r="I528" s="28"/>
      <c r="J528" s="23"/>
    </row>
    <row r="529" customHeight="1" spans="5:10">
      <c r="E529" s="23"/>
      <c r="F529" s="57"/>
      <c r="G529" s="24"/>
      <c r="H529" s="18"/>
      <c r="I529" s="28"/>
      <c r="J529" s="23"/>
    </row>
    <row r="530" customHeight="1" spans="5:10">
      <c r="E530" s="23"/>
      <c r="F530" s="57"/>
      <c r="G530" s="24"/>
      <c r="H530" s="18"/>
      <c r="I530" s="28"/>
      <c r="J530" s="23"/>
    </row>
    <row r="531" customHeight="1" spans="5:10">
      <c r="E531" s="23"/>
      <c r="F531" s="57"/>
      <c r="G531" s="24"/>
      <c r="H531" s="18"/>
      <c r="I531" s="28"/>
      <c r="J531" s="23"/>
    </row>
    <row r="532" customHeight="1" spans="5:10">
      <c r="E532" s="23"/>
      <c r="F532" s="57"/>
      <c r="G532" s="24"/>
      <c r="H532" s="18"/>
      <c r="I532" s="28"/>
      <c r="J532" s="23"/>
    </row>
    <row r="533" customHeight="1" spans="5:10">
      <c r="E533" s="18"/>
      <c r="G533" s="24"/>
      <c r="H533" s="18"/>
      <c r="I533" s="31"/>
      <c r="J533" s="18"/>
    </row>
    <row r="534" customHeight="1" spans="5:10">
      <c r="E534" s="18"/>
      <c r="G534" s="24"/>
      <c r="H534" s="18"/>
      <c r="I534" s="31"/>
      <c r="J534" s="18"/>
    </row>
    <row r="535" customHeight="1" spans="5:10">
      <c r="E535" s="18"/>
      <c r="G535" s="24"/>
      <c r="H535" s="18"/>
      <c r="I535" s="31"/>
      <c r="J535" s="18"/>
    </row>
    <row r="536" customHeight="1" spans="5:10">
      <c r="E536" s="18"/>
      <c r="G536" s="24"/>
      <c r="H536" s="18"/>
      <c r="I536" s="31"/>
      <c r="J536" s="18"/>
    </row>
    <row r="537" customHeight="1" spans="5:10">
      <c r="E537" s="18"/>
      <c r="G537" s="24"/>
      <c r="H537" s="18"/>
      <c r="I537" s="31"/>
      <c r="J537" s="18"/>
    </row>
    <row r="538" customHeight="1" spans="5:10">
      <c r="E538" s="18"/>
      <c r="G538" s="24"/>
      <c r="H538" s="18"/>
      <c r="I538" s="31"/>
      <c r="J538" s="18"/>
    </row>
    <row r="539" customHeight="1" spans="5:10">
      <c r="E539" s="18"/>
      <c r="G539" s="24"/>
      <c r="H539" s="18"/>
      <c r="I539" s="31"/>
      <c r="J539" s="18"/>
    </row>
    <row r="540" customHeight="1" spans="5:10">
      <c r="E540" s="18"/>
      <c r="G540" s="24"/>
      <c r="H540" s="18"/>
      <c r="I540" s="31"/>
      <c r="J540" s="18"/>
    </row>
    <row r="541" customHeight="1" spans="5:10">
      <c r="E541" s="23"/>
      <c r="F541" s="61"/>
      <c r="G541" s="24"/>
      <c r="H541" s="18"/>
      <c r="I541" s="28"/>
      <c r="J541" s="23"/>
    </row>
    <row r="542" customHeight="1" spans="5:10">
      <c r="E542" s="23"/>
      <c r="F542" s="61"/>
      <c r="G542" s="24"/>
      <c r="H542" s="18"/>
      <c r="I542" s="28"/>
      <c r="J542" s="23"/>
    </row>
    <row r="543" customHeight="1" spans="5:10">
      <c r="E543" s="23"/>
      <c r="F543" s="61"/>
      <c r="G543" s="24"/>
      <c r="H543" s="18"/>
      <c r="I543" s="28"/>
      <c r="J543" s="23"/>
    </row>
    <row r="544" customHeight="1" spans="5:10">
      <c r="E544" s="23"/>
      <c r="F544" s="61"/>
      <c r="G544" s="24"/>
      <c r="H544" s="18"/>
      <c r="I544" s="28"/>
      <c r="J544" s="23"/>
    </row>
    <row r="545" customHeight="1" spans="5:10">
      <c r="E545" s="23"/>
      <c r="F545" s="61"/>
      <c r="G545" s="24"/>
      <c r="H545" s="18"/>
      <c r="I545" s="28"/>
      <c r="J545" s="23"/>
    </row>
    <row r="546" customHeight="1" spans="5:10">
      <c r="E546" s="23"/>
      <c r="F546" s="61"/>
      <c r="G546" s="24"/>
      <c r="H546" s="18"/>
      <c r="I546" s="28"/>
      <c r="J546" s="23"/>
    </row>
    <row r="547" customHeight="1" spans="5:10">
      <c r="E547" s="23"/>
      <c r="F547" s="57"/>
      <c r="G547" s="24"/>
      <c r="H547" s="18"/>
      <c r="I547" s="28"/>
      <c r="J547" s="23"/>
    </row>
    <row r="548" customHeight="1" spans="5:10">
      <c r="E548" s="23"/>
      <c r="F548" s="57"/>
      <c r="G548" s="24"/>
      <c r="H548" s="18"/>
      <c r="I548" s="28"/>
      <c r="J548" s="23"/>
    </row>
    <row r="549" customHeight="1" spans="5:10">
      <c r="E549" s="23"/>
      <c r="F549" s="57"/>
      <c r="G549" s="24"/>
      <c r="H549" s="18"/>
      <c r="I549" s="28"/>
      <c r="J549" s="23"/>
    </row>
    <row r="550" customHeight="1" spans="5:10">
      <c r="E550" s="23"/>
      <c r="F550" s="57"/>
      <c r="G550" s="24"/>
      <c r="H550" s="18"/>
      <c r="I550" s="28"/>
      <c r="J550" s="23"/>
    </row>
    <row r="551" customHeight="1" spans="5:10">
      <c r="E551" s="23"/>
      <c r="F551" s="57"/>
      <c r="G551" s="24"/>
      <c r="H551" s="18"/>
      <c r="I551" s="28"/>
      <c r="J551" s="23"/>
    </row>
    <row r="552" customHeight="1" spans="5:10">
      <c r="E552" s="23"/>
      <c r="F552" s="57"/>
      <c r="G552" s="24"/>
      <c r="H552" s="18"/>
      <c r="I552" s="28"/>
      <c r="J552" s="23"/>
    </row>
    <row r="553" customHeight="1" spans="5:10">
      <c r="E553" s="23"/>
      <c r="F553" s="57"/>
      <c r="G553" s="24"/>
      <c r="H553" s="18"/>
      <c r="I553" s="28"/>
      <c r="J553" s="23"/>
    </row>
    <row r="554" customHeight="1" spans="5:10">
      <c r="E554" s="23"/>
      <c r="F554" s="57"/>
      <c r="G554" s="24"/>
      <c r="H554" s="18"/>
      <c r="I554" s="28"/>
      <c r="J554" s="23"/>
    </row>
    <row r="555" customHeight="1" spans="5:10">
      <c r="E555" s="23"/>
      <c r="F555" s="57"/>
      <c r="G555" s="24"/>
      <c r="H555" s="18"/>
      <c r="I555" s="28"/>
      <c r="J555" s="23"/>
    </row>
    <row r="556" customHeight="1" spans="5:10">
      <c r="E556" s="23"/>
      <c r="F556" s="57"/>
      <c r="G556" s="24"/>
      <c r="H556" s="18"/>
      <c r="I556" s="28"/>
      <c r="J556" s="23"/>
    </row>
    <row r="557" customHeight="1" spans="5:10">
      <c r="E557" s="23"/>
      <c r="F557" s="57"/>
      <c r="G557" s="24"/>
      <c r="H557" s="18"/>
      <c r="I557" s="28"/>
      <c r="J557" s="23"/>
    </row>
    <row r="558" customHeight="1" spans="5:10">
      <c r="E558" s="23"/>
      <c r="F558" s="57"/>
      <c r="G558" s="24"/>
      <c r="H558" s="18"/>
      <c r="I558" s="28"/>
      <c r="J558" s="23"/>
    </row>
    <row r="559" customHeight="1" spans="5:10">
      <c r="E559" s="23"/>
      <c r="F559" s="57"/>
      <c r="G559" s="24"/>
      <c r="H559" s="18"/>
      <c r="I559" s="28"/>
      <c r="J559" s="23"/>
    </row>
    <row r="560" customHeight="1" spans="5:10">
      <c r="E560" s="23"/>
      <c r="F560" s="57"/>
      <c r="G560" s="24"/>
      <c r="H560" s="18"/>
      <c r="I560" s="28"/>
      <c r="J560" s="23"/>
    </row>
    <row r="561" customHeight="1" spans="5:10">
      <c r="E561" s="23"/>
      <c r="F561" s="57"/>
      <c r="G561" s="24"/>
      <c r="H561" s="18"/>
      <c r="I561" s="28"/>
      <c r="J561" s="23"/>
    </row>
    <row r="562" customHeight="1" spans="5:10">
      <c r="E562" s="23"/>
      <c r="F562" s="57"/>
      <c r="G562" s="24"/>
      <c r="H562" s="18"/>
      <c r="I562" s="28"/>
      <c r="J562" s="23"/>
    </row>
    <row r="563" customHeight="1" spans="5:10">
      <c r="E563" s="23"/>
      <c r="F563" s="57"/>
      <c r="G563" s="24"/>
      <c r="H563" s="18"/>
      <c r="I563" s="28"/>
      <c r="J563" s="23"/>
    </row>
    <row r="564" customHeight="1" spans="5:10">
      <c r="E564" s="23"/>
      <c r="F564" s="57"/>
      <c r="G564" s="24"/>
      <c r="H564" s="18"/>
      <c r="I564" s="28"/>
      <c r="J564" s="23"/>
    </row>
    <row r="565" customHeight="1" spans="5:10">
      <c r="E565" s="23"/>
      <c r="F565" s="57"/>
      <c r="G565" s="24"/>
      <c r="H565" s="18"/>
      <c r="I565" s="28"/>
      <c r="J565" s="23"/>
    </row>
    <row r="566" customHeight="1" spans="5:10">
      <c r="E566" s="23"/>
      <c r="F566" s="57"/>
      <c r="G566" s="24"/>
      <c r="H566" s="18"/>
      <c r="I566" s="28"/>
      <c r="J566" s="23"/>
    </row>
    <row r="567" customHeight="1" spans="5:10">
      <c r="E567" s="23"/>
      <c r="F567" s="57"/>
      <c r="G567" s="24"/>
      <c r="H567" s="18"/>
      <c r="I567" s="28"/>
      <c r="J567" s="23"/>
    </row>
    <row r="568" customHeight="1" spans="5:10">
      <c r="E568" s="23"/>
      <c r="F568" s="57"/>
      <c r="G568" s="24"/>
      <c r="H568" s="18"/>
      <c r="I568" s="28"/>
      <c r="J568" s="23"/>
    </row>
    <row r="569" customHeight="1" spans="5:10">
      <c r="E569" s="23"/>
      <c r="F569" s="57"/>
      <c r="G569" s="24"/>
      <c r="H569" s="18"/>
      <c r="I569" s="28"/>
      <c r="J569" s="23"/>
    </row>
    <row r="570" customHeight="1" spans="5:10">
      <c r="E570" s="23"/>
      <c r="F570" s="57"/>
      <c r="G570" s="24"/>
      <c r="H570" s="18"/>
      <c r="I570" s="28"/>
      <c r="J570" s="23"/>
    </row>
    <row r="571" customHeight="1" spans="5:10">
      <c r="E571" s="18"/>
      <c r="G571" s="24"/>
      <c r="H571" s="18"/>
      <c r="I571" s="31"/>
      <c r="J571" s="18"/>
    </row>
    <row r="572" customHeight="1" spans="5:10">
      <c r="E572" s="18"/>
      <c r="G572" s="24"/>
      <c r="H572" s="18"/>
      <c r="I572" s="31"/>
      <c r="J572" s="18"/>
    </row>
    <row r="573" customHeight="1" spans="5:10">
      <c r="E573" s="18"/>
      <c r="G573" s="24"/>
      <c r="H573" s="18"/>
      <c r="I573" s="31"/>
      <c r="J573" s="18"/>
    </row>
    <row r="574" customHeight="1" spans="5:10">
      <c r="E574" s="18"/>
      <c r="G574" s="24"/>
      <c r="H574" s="18"/>
      <c r="I574" s="31"/>
      <c r="J574" s="18"/>
    </row>
    <row r="575" customHeight="1" spans="5:10">
      <c r="E575" s="18"/>
      <c r="G575" s="24"/>
      <c r="H575" s="18"/>
      <c r="I575" s="31"/>
      <c r="J575" s="18"/>
    </row>
    <row r="576" customHeight="1" spans="5:10">
      <c r="E576" s="23"/>
      <c r="F576" s="57"/>
      <c r="G576" s="24"/>
      <c r="H576" s="18"/>
      <c r="I576" s="28"/>
      <c r="J576" s="23"/>
    </row>
    <row r="577" customHeight="1" spans="5:10">
      <c r="E577" s="23"/>
      <c r="F577" s="57"/>
      <c r="G577" s="24"/>
      <c r="H577" s="18"/>
      <c r="I577" s="28"/>
      <c r="J577" s="23"/>
    </row>
    <row r="578" customHeight="1" spans="5:10">
      <c r="E578" s="23"/>
      <c r="F578" s="57"/>
      <c r="G578" s="24"/>
      <c r="H578" s="18"/>
      <c r="I578" s="28"/>
      <c r="J578" s="23"/>
    </row>
    <row r="579" customHeight="1" spans="5:10">
      <c r="E579" s="23"/>
      <c r="F579" s="57"/>
      <c r="G579" s="24"/>
      <c r="H579" s="18"/>
      <c r="I579" s="28"/>
      <c r="J579" s="23"/>
    </row>
    <row r="580" customHeight="1" spans="5:10">
      <c r="E580" s="23"/>
      <c r="F580" s="57"/>
      <c r="G580" s="24"/>
      <c r="H580" s="18"/>
      <c r="I580" s="28"/>
      <c r="J580" s="23"/>
    </row>
    <row r="581" customHeight="1" spans="5:10">
      <c r="E581" s="23"/>
      <c r="F581" s="57"/>
      <c r="G581" s="24"/>
      <c r="H581" s="18"/>
      <c r="I581" s="28"/>
      <c r="J581" s="23"/>
    </row>
    <row r="582" customHeight="1" spans="5:10">
      <c r="E582" s="23"/>
      <c r="F582" s="57"/>
      <c r="G582" s="24"/>
      <c r="H582" s="18"/>
      <c r="I582" s="28"/>
      <c r="J582" s="23"/>
    </row>
    <row r="583" customHeight="1" spans="5:10">
      <c r="E583" s="23"/>
      <c r="F583" s="57"/>
      <c r="G583" s="24"/>
      <c r="H583" s="18"/>
      <c r="I583" s="28"/>
      <c r="J583" s="23"/>
    </row>
    <row r="584" customHeight="1" spans="5:10">
      <c r="E584" s="23"/>
      <c r="F584" s="57"/>
      <c r="G584" s="24"/>
      <c r="H584" s="18"/>
      <c r="I584" s="28"/>
      <c r="J584" s="23"/>
    </row>
    <row r="585" customHeight="1" spans="5:10">
      <c r="E585" s="23"/>
      <c r="F585" s="57"/>
      <c r="G585" s="24"/>
      <c r="H585" s="18"/>
      <c r="I585" s="28"/>
      <c r="J585" s="23"/>
    </row>
    <row r="586" customHeight="1" spans="5:10">
      <c r="E586" s="23"/>
      <c r="F586" s="57"/>
      <c r="G586" s="24"/>
      <c r="H586" s="18"/>
      <c r="I586" s="28"/>
      <c r="J586" s="23"/>
    </row>
    <row r="587" customHeight="1" spans="5:10">
      <c r="E587" s="23"/>
      <c r="F587" s="57"/>
      <c r="G587" s="24"/>
      <c r="H587" s="18"/>
      <c r="I587" s="28"/>
      <c r="J587" s="23"/>
    </row>
    <row r="588" customHeight="1" spans="5:10">
      <c r="E588" s="23"/>
      <c r="F588" s="57"/>
      <c r="G588" s="24"/>
      <c r="H588" s="18"/>
      <c r="I588" s="28"/>
      <c r="J588" s="23"/>
    </row>
    <row r="589" customHeight="1" spans="5:10">
      <c r="E589" s="23"/>
      <c r="F589" s="57"/>
      <c r="G589" s="24"/>
      <c r="H589" s="18"/>
      <c r="I589" s="28"/>
      <c r="J589" s="23"/>
    </row>
    <row r="590" customHeight="1" spans="5:10">
      <c r="E590" s="23"/>
      <c r="F590" s="57"/>
      <c r="G590" s="24"/>
      <c r="H590" s="18"/>
      <c r="I590" s="28"/>
      <c r="J590" s="23"/>
    </row>
    <row r="591" customHeight="1" spans="5:10">
      <c r="E591" s="23"/>
      <c r="F591" s="57"/>
      <c r="G591" s="24"/>
      <c r="H591" s="18"/>
      <c r="I591" s="28"/>
      <c r="J591" s="23"/>
    </row>
    <row r="592" customHeight="1" spans="5:10">
      <c r="E592" s="23"/>
      <c r="F592" s="57"/>
      <c r="G592" s="24"/>
      <c r="H592" s="18"/>
      <c r="I592" s="28"/>
      <c r="J592" s="23"/>
    </row>
    <row r="593" customHeight="1" spans="5:10">
      <c r="E593" s="23"/>
      <c r="F593" s="57"/>
      <c r="G593" s="24"/>
      <c r="H593" s="18"/>
      <c r="I593" s="28"/>
      <c r="J593" s="23"/>
    </row>
    <row r="594" customHeight="1" spans="5:10">
      <c r="E594" s="18"/>
      <c r="G594" s="24"/>
      <c r="H594" s="18"/>
      <c r="I594" s="31"/>
      <c r="J594" s="18"/>
    </row>
    <row r="595" customHeight="1" spans="5:10">
      <c r="E595" s="18"/>
      <c r="G595" s="24"/>
      <c r="H595" s="18"/>
      <c r="I595" s="31"/>
      <c r="J595" s="18"/>
    </row>
    <row r="596" customHeight="1" spans="5:10">
      <c r="E596" s="18"/>
      <c r="G596" s="24"/>
      <c r="H596" s="18"/>
      <c r="I596" s="31"/>
      <c r="J596" s="18"/>
    </row>
    <row r="597" customHeight="1" spans="5:10">
      <c r="E597" s="18"/>
      <c r="G597" s="24"/>
      <c r="H597" s="18"/>
      <c r="I597" s="31"/>
      <c r="J597" s="18"/>
    </row>
    <row r="598" customHeight="1" spans="5:10">
      <c r="E598" s="18"/>
      <c r="G598" s="24"/>
      <c r="H598" s="18"/>
      <c r="I598" s="31"/>
      <c r="J598" s="18"/>
    </row>
    <row r="599" customHeight="1" spans="5:10">
      <c r="E599" s="18"/>
      <c r="G599" s="24"/>
      <c r="H599" s="18"/>
      <c r="I599" s="31"/>
      <c r="J599" s="18"/>
    </row>
    <row r="600" customHeight="1" spans="5:10">
      <c r="E600" s="18"/>
      <c r="G600" s="24"/>
      <c r="H600" s="18"/>
      <c r="I600" s="31"/>
      <c r="J600" s="18"/>
    </row>
    <row r="601" customHeight="1" spans="5:10">
      <c r="E601" s="23"/>
      <c r="F601" s="57"/>
      <c r="G601" s="24"/>
      <c r="H601" s="18"/>
      <c r="I601" s="28"/>
      <c r="J601" s="23"/>
    </row>
    <row r="602" customHeight="1" spans="5:10">
      <c r="E602" s="23"/>
      <c r="F602" s="57"/>
      <c r="G602" s="24"/>
      <c r="H602" s="18"/>
      <c r="I602" s="28"/>
      <c r="J602" s="23"/>
    </row>
    <row r="603" customHeight="1" spans="5:10">
      <c r="E603" s="23"/>
      <c r="F603" s="57"/>
      <c r="G603" s="24"/>
      <c r="H603" s="18"/>
      <c r="I603" s="28"/>
      <c r="J603" s="23"/>
    </row>
    <row r="604" customHeight="1" spans="5:10">
      <c r="E604" s="23"/>
      <c r="F604" s="57"/>
      <c r="G604" s="24"/>
      <c r="H604" s="18"/>
      <c r="I604" s="28"/>
      <c r="J604" s="23"/>
    </row>
    <row r="605" customHeight="1" spans="5:10">
      <c r="E605" s="23"/>
      <c r="F605" s="57"/>
      <c r="G605" s="24"/>
      <c r="H605" s="18"/>
      <c r="I605" s="28"/>
      <c r="J605" s="23"/>
    </row>
    <row r="606" customHeight="1" spans="5:10">
      <c r="E606" s="23"/>
      <c r="F606" s="57"/>
      <c r="G606" s="24"/>
      <c r="H606" s="18"/>
      <c r="I606" s="28"/>
      <c r="J606" s="23"/>
    </row>
    <row r="607" customHeight="1" spans="5:10">
      <c r="E607" s="23"/>
      <c r="F607" s="57"/>
      <c r="G607" s="24"/>
      <c r="H607" s="18"/>
      <c r="I607" s="28"/>
      <c r="J607" s="23"/>
    </row>
    <row r="608" customHeight="1" spans="5:10">
      <c r="E608" s="23"/>
      <c r="F608" s="57"/>
      <c r="G608" s="24"/>
      <c r="H608" s="18"/>
      <c r="I608" s="28"/>
      <c r="J608" s="23"/>
    </row>
    <row r="609" customHeight="1" spans="5:10">
      <c r="E609" s="23"/>
      <c r="F609" s="57"/>
      <c r="G609" s="24"/>
      <c r="H609" s="18"/>
      <c r="I609" s="28"/>
      <c r="J609" s="23"/>
    </row>
    <row r="610" customHeight="1" spans="5:10">
      <c r="E610" s="23"/>
      <c r="F610" s="57"/>
      <c r="G610" s="24"/>
      <c r="H610" s="18"/>
      <c r="I610" s="28"/>
      <c r="J610" s="23"/>
    </row>
    <row r="611" customHeight="1" spans="5:10">
      <c r="E611" s="23"/>
      <c r="F611" s="57"/>
      <c r="G611" s="24"/>
      <c r="H611" s="18"/>
      <c r="I611" s="28"/>
      <c r="J611" s="23"/>
    </row>
    <row r="612" customHeight="1" spans="5:10">
      <c r="E612" s="23"/>
      <c r="F612" s="57"/>
      <c r="G612" s="24"/>
      <c r="H612" s="18"/>
      <c r="I612" s="28"/>
      <c r="J612" s="23"/>
    </row>
    <row r="613" customHeight="1" spans="5:10">
      <c r="E613" s="23"/>
      <c r="F613" s="57"/>
      <c r="G613" s="24"/>
      <c r="H613" s="18"/>
      <c r="I613" s="28"/>
      <c r="J613" s="23"/>
    </row>
    <row r="614" customHeight="1" spans="5:10">
      <c r="E614" s="23"/>
      <c r="F614" s="57"/>
      <c r="G614" s="24"/>
      <c r="H614" s="18"/>
      <c r="I614" s="28"/>
      <c r="J614" s="23"/>
    </row>
    <row r="615" customHeight="1" spans="5:10">
      <c r="E615" s="23"/>
      <c r="F615" s="57"/>
      <c r="G615" s="24"/>
      <c r="H615" s="18"/>
      <c r="I615" s="28"/>
      <c r="J615" s="23"/>
    </row>
    <row r="616" customHeight="1" spans="5:10">
      <c r="E616" s="23"/>
      <c r="F616" s="57"/>
      <c r="G616" s="24"/>
      <c r="H616" s="18"/>
      <c r="I616" s="28"/>
      <c r="J616" s="23"/>
    </row>
    <row r="617" customHeight="1" spans="5:10">
      <c r="E617" s="23"/>
      <c r="F617" s="57"/>
      <c r="G617" s="24"/>
      <c r="H617" s="18"/>
      <c r="I617" s="28"/>
      <c r="J617" s="23"/>
    </row>
    <row r="618" customHeight="1" spans="5:10">
      <c r="E618" s="23"/>
      <c r="F618" s="57"/>
      <c r="G618" s="24"/>
      <c r="H618" s="18"/>
      <c r="I618" s="28"/>
      <c r="J618" s="23"/>
    </row>
    <row r="619" customHeight="1" spans="5:10">
      <c r="E619" s="23"/>
      <c r="F619" s="57"/>
      <c r="G619" s="24"/>
      <c r="H619" s="18"/>
      <c r="I619" s="28"/>
      <c r="J619" s="23"/>
    </row>
    <row r="620" customHeight="1" spans="5:10">
      <c r="E620" s="23"/>
      <c r="F620" s="57"/>
      <c r="G620" s="24"/>
      <c r="H620" s="18"/>
      <c r="I620" s="28"/>
      <c r="J620" s="23"/>
    </row>
    <row r="621" customHeight="1" spans="5:10">
      <c r="E621" s="23"/>
      <c r="F621" s="57"/>
      <c r="G621" s="24"/>
      <c r="H621" s="18"/>
      <c r="I621" s="28"/>
      <c r="J621" s="23"/>
    </row>
    <row r="622" customHeight="1" spans="5:10">
      <c r="E622" s="23"/>
      <c r="F622" s="57"/>
      <c r="G622" s="24"/>
      <c r="H622" s="18"/>
      <c r="I622" s="28"/>
      <c r="J622" s="23"/>
    </row>
    <row r="623" customHeight="1" spans="5:10">
      <c r="E623" s="23"/>
      <c r="F623" s="57"/>
      <c r="G623" s="24"/>
      <c r="H623" s="18"/>
      <c r="I623" s="28"/>
      <c r="J623" s="23"/>
    </row>
    <row r="624" customHeight="1" spans="5:10">
      <c r="E624" s="23"/>
      <c r="F624" s="57"/>
      <c r="G624" s="24"/>
      <c r="H624" s="18"/>
      <c r="I624" s="28"/>
      <c r="J624" s="23"/>
    </row>
    <row r="625" customHeight="1" spans="5:10">
      <c r="E625" s="23"/>
      <c r="F625" s="57"/>
      <c r="G625" s="24"/>
      <c r="H625" s="18"/>
      <c r="I625" s="28"/>
      <c r="J625" s="23"/>
    </row>
    <row r="626" customHeight="1" spans="5:10">
      <c r="E626" s="23"/>
      <c r="F626" s="57"/>
      <c r="G626" s="24"/>
      <c r="H626" s="18"/>
      <c r="I626" s="28"/>
      <c r="J626" s="23"/>
    </row>
    <row r="627" customHeight="1" spans="5:10">
      <c r="E627" s="23"/>
      <c r="F627" s="57"/>
      <c r="G627" s="24"/>
      <c r="H627" s="18"/>
      <c r="I627" s="28"/>
      <c r="J627" s="23"/>
    </row>
    <row r="628" customHeight="1" spans="5:10">
      <c r="E628" s="23"/>
      <c r="F628" s="57"/>
      <c r="G628" s="24"/>
      <c r="H628" s="18"/>
      <c r="I628" s="28"/>
      <c r="J628" s="23"/>
    </row>
    <row r="629" customHeight="1" spans="5:10">
      <c r="E629" s="23"/>
      <c r="F629" s="57"/>
      <c r="G629" s="24"/>
      <c r="H629" s="18"/>
      <c r="I629" s="28"/>
      <c r="J629" s="23"/>
    </row>
    <row r="630" customHeight="1" spans="5:10">
      <c r="E630" s="23"/>
      <c r="F630" s="57"/>
      <c r="G630" s="24"/>
      <c r="H630" s="18"/>
      <c r="I630" s="28"/>
      <c r="J630" s="23"/>
    </row>
    <row r="631" customHeight="1" spans="5:10">
      <c r="E631" s="18"/>
      <c r="G631" s="24"/>
      <c r="H631" s="18"/>
      <c r="I631" s="31"/>
      <c r="J631" s="18"/>
    </row>
    <row r="632" customHeight="1" spans="5:10">
      <c r="E632" s="18"/>
      <c r="G632" s="24"/>
      <c r="H632" s="18"/>
      <c r="I632" s="31"/>
      <c r="J632" s="18"/>
    </row>
    <row r="633" customHeight="1" spans="5:10">
      <c r="E633" s="18"/>
      <c r="G633" s="24"/>
      <c r="H633" s="18"/>
      <c r="I633" s="31"/>
      <c r="J633" s="18"/>
    </row>
    <row r="634" customHeight="1" spans="5:10">
      <c r="E634" s="18"/>
      <c r="G634" s="24"/>
      <c r="H634" s="18"/>
      <c r="I634" s="31"/>
      <c r="J634" s="18"/>
    </row>
    <row r="635" customHeight="1" spans="5:10">
      <c r="E635" s="18"/>
      <c r="G635" s="24"/>
      <c r="H635" s="18"/>
      <c r="I635" s="31"/>
      <c r="J635" s="18"/>
    </row>
    <row r="636" customHeight="1" spans="5:10">
      <c r="E636" s="23"/>
      <c r="F636" s="57"/>
      <c r="G636" s="24"/>
      <c r="H636" s="18"/>
      <c r="I636" s="28"/>
      <c r="J636" s="23"/>
    </row>
    <row r="637" customHeight="1" spans="5:10">
      <c r="E637" s="23"/>
      <c r="F637" s="57"/>
      <c r="G637" s="24"/>
      <c r="H637" s="18"/>
      <c r="I637" s="28"/>
      <c r="J637" s="23"/>
    </row>
    <row r="638" customHeight="1" spans="5:10">
      <c r="E638" s="23"/>
      <c r="F638" s="57"/>
      <c r="G638" s="24"/>
      <c r="H638" s="18"/>
      <c r="I638" s="28"/>
      <c r="J638" s="23"/>
    </row>
    <row r="639" customHeight="1" spans="5:10">
      <c r="E639" s="23"/>
      <c r="F639" s="57"/>
      <c r="G639" s="24"/>
      <c r="H639" s="18"/>
      <c r="I639" s="28"/>
      <c r="J639" s="23"/>
    </row>
    <row r="640" customHeight="1" spans="5:10">
      <c r="E640" s="23"/>
      <c r="F640" s="57"/>
      <c r="G640" s="24"/>
      <c r="H640" s="18"/>
      <c r="I640" s="28"/>
      <c r="J640" s="23"/>
    </row>
    <row r="641" customHeight="1" spans="5:10">
      <c r="E641" s="23"/>
      <c r="F641" s="57"/>
      <c r="G641" s="24"/>
      <c r="H641" s="18"/>
      <c r="I641" s="28"/>
      <c r="J641" s="23"/>
    </row>
    <row r="642" customHeight="1" spans="5:10">
      <c r="E642" s="23"/>
      <c r="F642" s="57"/>
      <c r="G642" s="24"/>
      <c r="H642" s="18"/>
      <c r="I642" s="28"/>
      <c r="J642" s="23"/>
    </row>
    <row r="643" customHeight="1" spans="5:10">
      <c r="E643" s="23"/>
      <c r="F643" s="57"/>
      <c r="G643" s="24"/>
      <c r="H643" s="18"/>
      <c r="I643" s="28"/>
      <c r="J643" s="23"/>
    </row>
    <row r="644" customHeight="1" spans="5:10">
      <c r="E644" s="23"/>
      <c r="F644" s="57"/>
      <c r="G644" s="24"/>
      <c r="H644" s="18"/>
      <c r="I644" s="28"/>
      <c r="J644" s="23"/>
    </row>
    <row r="645" customHeight="1" spans="5:10">
      <c r="E645" s="23"/>
      <c r="F645" s="57"/>
      <c r="G645" s="24"/>
      <c r="H645" s="18"/>
      <c r="I645" s="28"/>
      <c r="J645" s="23"/>
    </row>
    <row r="646" customHeight="1" spans="5:10">
      <c r="E646" s="23"/>
      <c r="F646" s="57"/>
      <c r="G646" s="24"/>
      <c r="H646" s="18"/>
      <c r="I646" s="28"/>
      <c r="J646" s="23"/>
    </row>
    <row r="647" customHeight="1" spans="5:10">
      <c r="E647" s="23"/>
      <c r="F647" s="57"/>
      <c r="G647" s="24"/>
      <c r="H647" s="18"/>
      <c r="I647" s="28"/>
      <c r="J647" s="23"/>
    </row>
    <row r="648" customHeight="1" spans="5:10">
      <c r="E648" s="23"/>
      <c r="F648" s="57"/>
      <c r="G648" s="24"/>
      <c r="H648" s="18"/>
      <c r="I648" s="28"/>
      <c r="J648" s="23"/>
    </row>
    <row r="649" customHeight="1" spans="5:10">
      <c r="E649" s="23"/>
      <c r="F649" s="57"/>
      <c r="G649" s="24"/>
      <c r="H649" s="18"/>
      <c r="I649" s="28"/>
      <c r="J649" s="23"/>
    </row>
    <row r="650" customHeight="1" spans="5:10">
      <c r="E650" s="23"/>
      <c r="F650" s="57"/>
      <c r="G650" s="24"/>
      <c r="H650" s="18"/>
      <c r="I650" s="28"/>
      <c r="J650" s="23"/>
    </row>
    <row r="651" customHeight="1" spans="5:10">
      <c r="E651" s="23"/>
      <c r="F651" s="57"/>
      <c r="G651" s="24"/>
      <c r="H651" s="18"/>
      <c r="I651" s="28"/>
      <c r="J651" s="23"/>
    </row>
    <row r="652" customHeight="1" spans="5:10">
      <c r="E652" s="23"/>
      <c r="F652" s="57"/>
      <c r="G652" s="24"/>
      <c r="H652" s="18"/>
      <c r="I652" s="28"/>
      <c r="J652" s="23"/>
    </row>
    <row r="653" customHeight="1" spans="5:10">
      <c r="E653" s="23"/>
      <c r="F653" s="57"/>
      <c r="G653" s="24"/>
      <c r="H653" s="18"/>
      <c r="I653" s="28"/>
      <c r="J653" s="23"/>
    </row>
    <row r="654" customHeight="1" spans="5:10">
      <c r="E654" s="23"/>
      <c r="F654" s="57"/>
      <c r="G654" s="24"/>
      <c r="H654" s="18"/>
      <c r="I654" s="28"/>
      <c r="J654" s="23"/>
    </row>
    <row r="655" customHeight="1" spans="5:10">
      <c r="E655" s="23"/>
      <c r="F655" s="57"/>
      <c r="G655" s="24"/>
      <c r="H655" s="18"/>
      <c r="I655" s="28"/>
      <c r="J655" s="23"/>
    </row>
    <row r="656" customHeight="1" spans="5:10">
      <c r="E656" s="23"/>
      <c r="F656" s="57"/>
      <c r="G656" s="24"/>
      <c r="H656" s="18"/>
      <c r="I656" s="28"/>
      <c r="J656" s="23"/>
    </row>
    <row r="657" customHeight="1" spans="5:10">
      <c r="E657" s="23"/>
      <c r="F657" s="57"/>
      <c r="G657" s="24"/>
      <c r="H657" s="18"/>
      <c r="I657" s="28"/>
      <c r="J657" s="23"/>
    </row>
    <row r="658" customHeight="1" spans="5:10">
      <c r="E658" s="23"/>
      <c r="F658" s="57"/>
      <c r="G658" s="24"/>
      <c r="H658" s="18"/>
      <c r="I658" s="28"/>
      <c r="J658" s="23"/>
    </row>
    <row r="659" customHeight="1" spans="5:10">
      <c r="E659" s="23"/>
      <c r="F659" s="57"/>
      <c r="G659" s="24"/>
      <c r="H659" s="18"/>
      <c r="I659" s="28"/>
      <c r="J659" s="23"/>
    </row>
    <row r="660" customHeight="1" spans="5:10">
      <c r="E660" s="23"/>
      <c r="F660" s="57"/>
      <c r="G660" s="24"/>
      <c r="H660" s="18"/>
      <c r="I660" s="28"/>
      <c r="J660" s="23"/>
    </row>
    <row r="661" customHeight="1" spans="5:10">
      <c r="E661" s="23"/>
      <c r="F661" s="57"/>
      <c r="G661" s="24"/>
      <c r="H661" s="18"/>
      <c r="I661" s="28"/>
      <c r="J661" s="23"/>
    </row>
    <row r="662" customHeight="1" spans="5:10">
      <c r="E662" s="23"/>
      <c r="F662" s="57"/>
      <c r="G662" s="24"/>
      <c r="H662" s="18"/>
      <c r="I662" s="28"/>
      <c r="J662" s="23"/>
    </row>
    <row r="663" customHeight="1" spans="5:10">
      <c r="E663" s="23"/>
      <c r="F663" s="57"/>
      <c r="G663" s="24"/>
      <c r="H663" s="18"/>
      <c r="I663" s="28"/>
      <c r="J663" s="23"/>
    </row>
    <row r="664" customHeight="1" spans="5:10">
      <c r="E664" s="23"/>
      <c r="F664" s="57"/>
      <c r="G664" s="24"/>
      <c r="H664" s="18"/>
      <c r="I664" s="28"/>
      <c r="J664" s="23"/>
    </row>
    <row r="665" customHeight="1" spans="5:10">
      <c r="E665" s="18"/>
      <c r="G665" s="24"/>
      <c r="H665" s="18"/>
      <c r="I665" s="31"/>
      <c r="J665" s="18"/>
    </row>
    <row r="666" customHeight="1" spans="5:10">
      <c r="E666" s="18"/>
      <c r="G666" s="24"/>
      <c r="H666" s="18"/>
      <c r="I666" s="31"/>
      <c r="J666" s="18"/>
    </row>
    <row r="667" customHeight="1" spans="5:10">
      <c r="E667" s="18"/>
      <c r="G667" s="24"/>
      <c r="H667" s="18"/>
      <c r="I667" s="31"/>
      <c r="J667" s="18"/>
    </row>
    <row r="668" customHeight="1" spans="5:10">
      <c r="E668" s="18"/>
      <c r="G668" s="24"/>
      <c r="H668" s="18"/>
      <c r="I668" s="31"/>
      <c r="J668" s="18"/>
    </row>
    <row r="669" customHeight="1" spans="5:10">
      <c r="E669" s="18"/>
      <c r="G669" s="24"/>
      <c r="H669" s="18"/>
      <c r="I669" s="31"/>
      <c r="J669" s="18"/>
    </row>
    <row r="670" customHeight="1" spans="5:10">
      <c r="E670" s="18"/>
      <c r="G670" s="24"/>
      <c r="H670" s="18"/>
      <c r="I670" s="31"/>
      <c r="J670" s="18"/>
    </row>
    <row r="671" customHeight="1" spans="5:10">
      <c r="E671" s="18"/>
      <c r="G671" s="24"/>
      <c r="H671" s="18"/>
      <c r="I671" s="31"/>
      <c r="J671" s="18"/>
    </row>
    <row r="672" customHeight="1" spans="5:10">
      <c r="E672" s="23"/>
      <c r="F672" s="57"/>
      <c r="G672" s="24"/>
      <c r="H672" s="18"/>
      <c r="I672" s="28"/>
      <c r="J672" s="23"/>
    </row>
    <row r="673" customHeight="1" spans="5:10">
      <c r="E673" s="23"/>
      <c r="F673" s="57"/>
      <c r="G673" s="24"/>
      <c r="H673" s="18"/>
      <c r="I673" s="28"/>
      <c r="J673" s="23"/>
    </row>
    <row r="674" customHeight="1" spans="5:10">
      <c r="E674" s="23"/>
      <c r="F674" s="57"/>
      <c r="G674" s="24"/>
      <c r="H674" s="18"/>
      <c r="I674" s="28"/>
      <c r="J674" s="23"/>
    </row>
    <row r="675" customHeight="1" spans="5:10">
      <c r="E675" s="23"/>
      <c r="F675" s="57"/>
      <c r="G675" s="24"/>
      <c r="H675" s="18"/>
      <c r="I675" s="28"/>
      <c r="J675" s="23"/>
    </row>
    <row r="676" customHeight="1" spans="5:10">
      <c r="E676" s="23"/>
      <c r="F676" s="57"/>
      <c r="G676" s="24"/>
      <c r="H676" s="18"/>
      <c r="I676" s="28"/>
      <c r="J676" s="23"/>
    </row>
    <row r="677" customHeight="1" spans="5:10">
      <c r="E677" s="23"/>
      <c r="F677" s="57"/>
      <c r="G677" s="24"/>
      <c r="H677" s="18"/>
      <c r="I677" s="28"/>
      <c r="J677" s="23"/>
    </row>
    <row r="678" customHeight="1" spans="5:10">
      <c r="E678" s="23"/>
      <c r="F678" s="57"/>
      <c r="G678" s="24"/>
      <c r="H678" s="18"/>
      <c r="I678" s="28"/>
      <c r="J678" s="23"/>
    </row>
    <row r="679" customHeight="1" spans="5:10">
      <c r="E679" s="23"/>
      <c r="F679" s="57"/>
      <c r="G679" s="24"/>
      <c r="H679" s="18"/>
      <c r="I679" s="28"/>
      <c r="J679" s="23"/>
    </row>
    <row r="680" customHeight="1" spans="5:10">
      <c r="E680" s="23"/>
      <c r="F680" s="57"/>
      <c r="G680" s="24"/>
      <c r="H680" s="18"/>
      <c r="I680" s="28"/>
      <c r="J680" s="23"/>
    </row>
    <row r="681" customHeight="1" spans="5:10">
      <c r="E681" s="23"/>
      <c r="F681" s="57"/>
      <c r="G681" s="24"/>
      <c r="H681" s="18"/>
      <c r="I681" s="28"/>
      <c r="J681" s="23"/>
    </row>
    <row r="682" customHeight="1" spans="5:10">
      <c r="E682" s="23"/>
      <c r="F682" s="57"/>
      <c r="G682" s="24"/>
      <c r="H682" s="18"/>
      <c r="I682" s="28"/>
      <c r="J682" s="23"/>
    </row>
    <row r="683" customHeight="1" spans="5:10">
      <c r="E683" s="23"/>
      <c r="F683" s="57"/>
      <c r="G683" s="24"/>
      <c r="H683" s="18"/>
      <c r="I683" s="28"/>
      <c r="J683" s="23"/>
    </row>
    <row r="684" customHeight="1" spans="5:10">
      <c r="E684" s="18"/>
      <c r="G684" s="24"/>
      <c r="H684" s="18"/>
      <c r="I684" s="31"/>
      <c r="J684" s="18"/>
    </row>
    <row r="685" customHeight="1" spans="5:10">
      <c r="E685" s="18"/>
      <c r="G685" s="24"/>
      <c r="H685" s="18"/>
      <c r="I685" s="31"/>
      <c r="J685" s="18"/>
    </row>
    <row r="686" customHeight="1" spans="5:10">
      <c r="E686" s="18"/>
      <c r="G686" s="24"/>
      <c r="H686" s="18"/>
      <c r="I686" s="31"/>
      <c r="J686" s="18"/>
    </row>
    <row r="687" customHeight="1" spans="5:10">
      <c r="E687" s="23"/>
      <c r="F687" s="57"/>
      <c r="G687" s="24"/>
      <c r="H687" s="18"/>
      <c r="I687" s="28"/>
      <c r="J687" s="23"/>
    </row>
    <row r="688" customHeight="1" spans="5:10">
      <c r="E688" s="23"/>
      <c r="F688" s="57"/>
      <c r="G688" s="24"/>
      <c r="H688" s="18"/>
      <c r="I688" s="28"/>
      <c r="J688" s="23"/>
    </row>
    <row r="689" customHeight="1" spans="5:10">
      <c r="E689" s="23"/>
      <c r="F689" s="57"/>
      <c r="G689" s="24"/>
      <c r="H689" s="18"/>
      <c r="I689" s="28"/>
      <c r="J689" s="23"/>
    </row>
    <row r="690" customHeight="1" spans="5:10">
      <c r="E690" s="23"/>
      <c r="F690" s="57"/>
      <c r="G690" s="24"/>
      <c r="H690" s="18"/>
      <c r="I690" s="28"/>
      <c r="J690" s="23"/>
    </row>
    <row r="691" customHeight="1" spans="5:10">
      <c r="E691" s="23"/>
      <c r="F691" s="57"/>
      <c r="G691" s="24"/>
      <c r="H691" s="18"/>
      <c r="I691" s="28"/>
      <c r="J691" s="23"/>
    </row>
    <row r="692" customHeight="1" spans="5:10">
      <c r="E692" s="23"/>
      <c r="F692" s="57"/>
      <c r="G692" s="24"/>
      <c r="H692" s="18"/>
      <c r="I692" s="28"/>
      <c r="J692" s="23"/>
    </row>
    <row r="693" customHeight="1" spans="5:10">
      <c r="E693" s="23"/>
      <c r="F693" s="57"/>
      <c r="G693" s="24"/>
      <c r="H693" s="18"/>
      <c r="I693" s="28"/>
      <c r="J693" s="23"/>
    </row>
    <row r="694" customHeight="1" spans="5:10">
      <c r="E694" s="23"/>
      <c r="F694" s="57"/>
      <c r="G694" s="24"/>
      <c r="H694" s="18"/>
      <c r="I694" s="28"/>
      <c r="J694" s="23"/>
    </row>
    <row r="695" customHeight="1" spans="5:10">
      <c r="E695" s="23"/>
      <c r="F695" s="57"/>
      <c r="G695" s="24"/>
      <c r="H695" s="18"/>
      <c r="I695" s="28"/>
      <c r="J695" s="23"/>
    </row>
    <row r="696" customHeight="1" spans="5:10">
      <c r="E696" s="23"/>
      <c r="F696" s="57"/>
      <c r="G696" s="24"/>
      <c r="H696" s="18"/>
      <c r="I696" s="28"/>
      <c r="J696" s="23"/>
    </row>
    <row r="697" customHeight="1" spans="5:10">
      <c r="E697" s="18"/>
      <c r="G697" s="24"/>
      <c r="H697" s="18"/>
      <c r="I697" s="31"/>
      <c r="J697" s="18"/>
    </row>
    <row r="698" customHeight="1" spans="5:10">
      <c r="E698" s="18"/>
      <c r="G698" s="24"/>
      <c r="H698" s="18"/>
      <c r="I698" s="31"/>
      <c r="J698" s="18"/>
    </row>
    <row r="699" customHeight="1" spans="5:10">
      <c r="E699" s="18"/>
      <c r="G699" s="24"/>
      <c r="H699" s="18"/>
      <c r="I699" s="31"/>
      <c r="J699" s="18"/>
    </row>
    <row r="700" customHeight="1" spans="5:10">
      <c r="E700" s="18"/>
      <c r="G700" s="24"/>
      <c r="H700" s="18"/>
      <c r="I700" s="31"/>
      <c r="J700" s="18"/>
    </row>
    <row r="701" customHeight="1" spans="5:10">
      <c r="E701" s="18"/>
      <c r="G701" s="24"/>
      <c r="H701" s="18"/>
      <c r="I701" s="31"/>
      <c r="J701" s="18"/>
    </row>
    <row r="702" customHeight="1" spans="5:10">
      <c r="E702" s="18"/>
      <c r="G702" s="24"/>
      <c r="H702" s="18"/>
      <c r="I702" s="31"/>
      <c r="J702" s="18"/>
    </row>
    <row r="703" customHeight="1" spans="5:10">
      <c r="E703" s="23"/>
      <c r="F703" s="57"/>
      <c r="G703" s="24"/>
      <c r="H703" s="18"/>
      <c r="I703" s="28"/>
      <c r="J703" s="23"/>
    </row>
    <row r="704" customHeight="1" spans="5:10">
      <c r="E704" s="23"/>
      <c r="F704" s="57"/>
      <c r="G704" s="24"/>
      <c r="H704" s="18"/>
      <c r="I704" s="28"/>
      <c r="J704" s="23"/>
    </row>
    <row r="705" customHeight="1" spans="5:10">
      <c r="E705" s="23"/>
      <c r="F705" s="57"/>
      <c r="G705" s="24"/>
      <c r="H705" s="18"/>
      <c r="I705" s="28"/>
      <c r="J705" s="23"/>
    </row>
    <row r="706" customHeight="1" spans="5:10">
      <c r="E706" s="23"/>
      <c r="F706" s="57"/>
      <c r="G706" s="24"/>
      <c r="H706" s="18"/>
      <c r="I706" s="28"/>
      <c r="J706" s="23"/>
    </row>
    <row r="707" customHeight="1" spans="5:10">
      <c r="E707" s="23"/>
      <c r="F707" s="57"/>
      <c r="G707" s="24"/>
      <c r="H707" s="18"/>
      <c r="I707" s="28"/>
      <c r="J707" s="23"/>
    </row>
    <row r="708" customHeight="1" spans="5:10">
      <c r="E708" s="23"/>
      <c r="F708" s="57"/>
      <c r="G708" s="24"/>
      <c r="H708" s="18"/>
      <c r="I708" s="28"/>
      <c r="J708" s="23"/>
    </row>
    <row r="709" customHeight="1" spans="5:10">
      <c r="E709" s="23"/>
      <c r="F709" s="57"/>
      <c r="G709" s="24"/>
      <c r="H709" s="18"/>
      <c r="I709" s="28"/>
      <c r="J709" s="23"/>
    </row>
    <row r="710" customHeight="1" spans="5:10">
      <c r="E710" s="23"/>
      <c r="F710" s="57"/>
      <c r="G710" s="24"/>
      <c r="H710" s="18"/>
      <c r="I710" s="28"/>
      <c r="J710" s="23"/>
    </row>
    <row r="711" customHeight="1" spans="5:10">
      <c r="E711" s="23"/>
      <c r="F711" s="57"/>
      <c r="G711" s="24"/>
      <c r="H711" s="18"/>
      <c r="I711" s="28"/>
      <c r="J711" s="23"/>
    </row>
    <row r="712" customHeight="1" spans="5:10">
      <c r="E712" s="23"/>
      <c r="F712" s="57"/>
      <c r="G712" s="24"/>
      <c r="H712" s="18"/>
      <c r="I712" s="28"/>
      <c r="J712" s="23"/>
    </row>
    <row r="713" customHeight="1" spans="5:13">
      <c r="E713" s="23"/>
      <c r="F713" s="57"/>
      <c r="G713" s="24"/>
      <c r="H713" s="18"/>
      <c r="I713" s="28"/>
      <c r="J713" s="23"/>
      <c r="M713" s="2"/>
    </row>
    <row r="714" customHeight="1" spans="5:10">
      <c r="E714" s="23"/>
      <c r="F714" s="57"/>
      <c r="G714" s="24"/>
      <c r="H714" s="18"/>
      <c r="I714" s="28"/>
      <c r="J714" s="23"/>
    </row>
    <row r="715" customHeight="1" spans="5:10">
      <c r="E715" s="23"/>
      <c r="F715" s="57"/>
      <c r="G715" s="24"/>
      <c r="H715" s="18"/>
      <c r="I715" s="28"/>
      <c r="J715" s="23"/>
    </row>
    <row r="716" customHeight="1" spans="5:10">
      <c r="E716" s="23"/>
      <c r="F716" s="57"/>
      <c r="G716" s="24"/>
      <c r="H716" s="18"/>
      <c r="I716" s="28"/>
      <c r="J716" s="23"/>
    </row>
    <row r="717" customHeight="1" spans="5:10">
      <c r="E717" s="23"/>
      <c r="F717" s="57"/>
      <c r="G717" s="24"/>
      <c r="H717" s="18"/>
      <c r="I717" s="28"/>
      <c r="J717" s="23"/>
    </row>
    <row r="718" customHeight="1" spans="5:10">
      <c r="E718" s="23"/>
      <c r="F718" s="57"/>
      <c r="G718" s="24"/>
      <c r="H718" s="18"/>
      <c r="I718" s="28"/>
      <c r="J718" s="23"/>
    </row>
    <row r="719" customHeight="1" spans="5:10">
      <c r="E719" s="23"/>
      <c r="F719" s="57"/>
      <c r="G719" s="24"/>
      <c r="H719" s="18"/>
      <c r="I719" s="28"/>
      <c r="J719" s="23"/>
    </row>
    <row r="720" customHeight="1" spans="5:10">
      <c r="E720" s="23"/>
      <c r="F720" s="57"/>
      <c r="G720" s="24"/>
      <c r="H720" s="18"/>
      <c r="I720" s="28"/>
      <c r="J720" s="23"/>
    </row>
    <row r="721" customHeight="1" spans="5:10">
      <c r="E721" s="23"/>
      <c r="F721" s="57"/>
      <c r="G721" s="24"/>
      <c r="H721" s="18"/>
      <c r="I721" s="28"/>
      <c r="J721" s="23"/>
    </row>
    <row r="722" customHeight="1" spans="5:10">
      <c r="E722" s="23"/>
      <c r="F722" s="57"/>
      <c r="G722" s="24"/>
      <c r="H722" s="18"/>
      <c r="I722" s="28"/>
      <c r="J722" s="23"/>
    </row>
    <row r="723" customHeight="1" spans="5:10">
      <c r="E723" s="23"/>
      <c r="F723" s="57"/>
      <c r="G723" s="24"/>
      <c r="H723" s="18"/>
      <c r="I723" s="28"/>
      <c r="J723" s="23"/>
    </row>
    <row r="724" customHeight="1" spans="5:10">
      <c r="E724" s="23"/>
      <c r="F724" s="57"/>
      <c r="G724" s="24"/>
      <c r="H724" s="18"/>
      <c r="I724" s="28"/>
      <c r="J724" s="23"/>
    </row>
    <row r="725" customHeight="1" spans="5:10">
      <c r="E725" s="23"/>
      <c r="F725" s="57"/>
      <c r="G725" s="24"/>
      <c r="H725" s="18"/>
      <c r="I725" s="28"/>
      <c r="J725" s="23"/>
    </row>
    <row r="726" customHeight="1" spans="5:10">
      <c r="E726" s="23"/>
      <c r="F726" s="57"/>
      <c r="G726" s="24"/>
      <c r="H726" s="18"/>
      <c r="I726" s="28"/>
      <c r="J726" s="23"/>
    </row>
    <row r="727" customHeight="1" spans="5:10">
      <c r="E727" s="23"/>
      <c r="F727" s="57"/>
      <c r="G727" s="24"/>
      <c r="H727" s="18"/>
      <c r="I727" s="28"/>
      <c r="J727" s="23"/>
    </row>
    <row r="728" customHeight="1" spans="5:10">
      <c r="E728" s="18"/>
      <c r="G728" s="24"/>
      <c r="H728" s="18"/>
      <c r="I728" s="31"/>
      <c r="J728" s="18"/>
    </row>
    <row r="729" customHeight="1" spans="5:10">
      <c r="E729" s="18"/>
      <c r="G729" s="24"/>
      <c r="H729" s="18"/>
      <c r="I729" s="31"/>
      <c r="J729" s="18"/>
    </row>
    <row r="730" customHeight="1" spans="5:10">
      <c r="E730" s="18"/>
      <c r="G730" s="24"/>
      <c r="H730" s="18"/>
      <c r="I730" s="31"/>
      <c r="J730" s="18"/>
    </row>
    <row r="731" customHeight="1" spans="5:10">
      <c r="E731" s="18"/>
      <c r="G731" s="24"/>
      <c r="H731" s="18"/>
      <c r="I731" s="31"/>
      <c r="J731" s="18"/>
    </row>
    <row r="732" customHeight="1" spans="5:10">
      <c r="E732" s="18"/>
      <c r="G732" s="24"/>
      <c r="H732" s="18"/>
      <c r="I732" s="31"/>
      <c r="J732" s="18"/>
    </row>
    <row r="733" customHeight="1" spans="5:10">
      <c r="E733" s="18"/>
      <c r="G733" s="24"/>
      <c r="H733" s="18"/>
      <c r="I733" s="31"/>
      <c r="J733" s="18"/>
    </row>
    <row r="734" customHeight="1" spans="5:10">
      <c r="E734" s="18"/>
      <c r="G734" s="24"/>
      <c r="H734" s="18"/>
      <c r="I734" s="31"/>
      <c r="J734" s="18"/>
    </row>
    <row r="735" customHeight="1" spans="5:10">
      <c r="E735" s="18"/>
      <c r="G735" s="24"/>
      <c r="H735" s="18"/>
      <c r="I735" s="31"/>
      <c r="J735" s="18"/>
    </row>
    <row r="736" customHeight="1" spans="5:10">
      <c r="E736" s="18"/>
      <c r="G736" s="24"/>
      <c r="H736" s="18"/>
      <c r="I736" s="31"/>
      <c r="J736" s="18"/>
    </row>
    <row r="737" customHeight="1" spans="5:10">
      <c r="E737" s="18"/>
      <c r="G737" s="24"/>
      <c r="H737" s="18"/>
      <c r="I737" s="31"/>
      <c r="J737" s="18"/>
    </row>
    <row r="738" customHeight="1" spans="5:10">
      <c r="E738" s="23"/>
      <c r="F738" s="57"/>
      <c r="G738" s="24"/>
      <c r="H738" s="18"/>
      <c r="I738" s="28"/>
      <c r="J738" s="23"/>
    </row>
    <row r="739" customHeight="1" spans="5:10">
      <c r="E739" s="23"/>
      <c r="F739" s="57"/>
      <c r="G739" s="24"/>
      <c r="H739" s="18"/>
      <c r="I739" s="28"/>
      <c r="J739" s="23"/>
    </row>
    <row r="740" customHeight="1" spans="5:10">
      <c r="E740" s="23"/>
      <c r="F740" s="57"/>
      <c r="G740" s="24"/>
      <c r="H740" s="18"/>
      <c r="I740" s="28"/>
      <c r="J740" s="23"/>
    </row>
    <row r="741" customHeight="1" spans="5:10">
      <c r="E741" s="23"/>
      <c r="F741" s="57"/>
      <c r="G741" s="24"/>
      <c r="H741" s="18"/>
      <c r="I741" s="28"/>
      <c r="J741" s="23"/>
    </row>
    <row r="742" customHeight="1" spans="5:10">
      <c r="E742" s="23"/>
      <c r="F742" s="57"/>
      <c r="G742" s="24"/>
      <c r="H742" s="18"/>
      <c r="I742" s="28"/>
      <c r="J742" s="23"/>
    </row>
    <row r="743" customHeight="1" spans="5:10">
      <c r="E743" s="23"/>
      <c r="F743" s="57"/>
      <c r="G743" s="24"/>
      <c r="H743" s="18"/>
      <c r="I743" s="28"/>
      <c r="J743" s="23"/>
    </row>
    <row r="744" customHeight="1" spans="5:10">
      <c r="E744" s="23"/>
      <c r="F744" s="57"/>
      <c r="G744" s="24"/>
      <c r="H744" s="18"/>
      <c r="I744" s="28"/>
      <c r="J744" s="23"/>
    </row>
    <row r="745" customHeight="1" spans="5:10">
      <c r="E745" s="23"/>
      <c r="F745" s="57"/>
      <c r="G745" s="24"/>
      <c r="H745" s="18"/>
      <c r="I745" s="28"/>
      <c r="J745" s="23"/>
    </row>
    <row r="746" customHeight="1" spans="5:10">
      <c r="E746" s="23"/>
      <c r="F746" s="57"/>
      <c r="G746" s="24"/>
      <c r="H746" s="18"/>
      <c r="I746" s="28"/>
      <c r="J746" s="23"/>
    </row>
    <row r="747" customHeight="1" spans="5:10">
      <c r="E747" s="23"/>
      <c r="F747" s="57"/>
      <c r="G747" s="24"/>
      <c r="H747" s="18"/>
      <c r="I747" s="28"/>
      <c r="J747" s="23"/>
    </row>
    <row r="748" customHeight="1" spans="5:10">
      <c r="E748" s="18"/>
      <c r="G748" s="24"/>
      <c r="H748" s="18"/>
      <c r="I748" s="31"/>
      <c r="J748" s="18"/>
    </row>
    <row r="749" customHeight="1" spans="5:10">
      <c r="E749" s="18"/>
      <c r="G749" s="24"/>
      <c r="H749" s="18"/>
      <c r="I749" s="31"/>
      <c r="J749" s="18"/>
    </row>
    <row r="750" customHeight="1" spans="5:10">
      <c r="E750" s="18"/>
      <c r="G750" s="24"/>
      <c r="H750" s="18"/>
      <c r="I750" s="31"/>
      <c r="J750" s="18"/>
    </row>
    <row r="751" customHeight="1" spans="5:10">
      <c r="E751" s="18"/>
      <c r="G751" s="24"/>
      <c r="H751" s="18"/>
      <c r="I751" s="31"/>
      <c r="J751" s="18"/>
    </row>
    <row r="752" customHeight="1" spans="5:10">
      <c r="E752" s="18"/>
      <c r="G752" s="24"/>
      <c r="H752" s="18"/>
      <c r="I752" s="31"/>
      <c r="J752" s="18"/>
    </row>
    <row r="753" customHeight="1" spans="5:10">
      <c r="E753" s="18"/>
      <c r="G753" s="24"/>
      <c r="H753" s="18"/>
      <c r="I753" s="31"/>
      <c r="J753" s="18"/>
    </row>
    <row r="754" customHeight="1" spans="5:10">
      <c r="E754" s="23"/>
      <c r="F754" s="57"/>
      <c r="G754" s="24"/>
      <c r="H754" s="18"/>
      <c r="I754" s="28"/>
      <c r="J754" s="23"/>
    </row>
    <row r="755" customHeight="1" spans="5:10">
      <c r="E755" s="23"/>
      <c r="F755" s="61"/>
      <c r="G755" s="24"/>
      <c r="H755" s="18"/>
      <c r="I755" s="28"/>
      <c r="J755" s="23"/>
    </row>
    <row r="756" customHeight="1" spans="5:10">
      <c r="E756" s="23"/>
      <c r="F756" s="61"/>
      <c r="G756" s="24"/>
      <c r="H756" s="18"/>
      <c r="I756" s="28"/>
      <c r="J756" s="23"/>
    </row>
    <row r="757" customHeight="1" spans="5:10">
      <c r="E757" s="23"/>
      <c r="F757" s="61"/>
      <c r="G757" s="24"/>
      <c r="H757" s="18"/>
      <c r="I757" s="28"/>
      <c r="J757" s="23"/>
    </row>
    <row r="758" customHeight="1" spans="5:10">
      <c r="E758" s="23"/>
      <c r="F758" s="61"/>
      <c r="G758" s="24"/>
      <c r="H758" s="18"/>
      <c r="I758" s="28"/>
      <c r="J758" s="23"/>
    </row>
    <row r="759" customHeight="1" spans="5:10">
      <c r="E759" s="18"/>
      <c r="G759" s="24"/>
      <c r="H759" s="18"/>
      <c r="I759" s="31"/>
      <c r="J759" s="18"/>
    </row>
    <row r="760" customHeight="1" spans="5:10">
      <c r="E760" s="18"/>
      <c r="G760" s="24"/>
      <c r="H760" s="18"/>
      <c r="I760" s="31"/>
      <c r="J760" s="18"/>
    </row>
    <row r="761" customHeight="1" spans="5:10">
      <c r="E761" s="18"/>
      <c r="G761" s="24"/>
      <c r="H761" s="18"/>
      <c r="I761" s="31"/>
      <c r="J761" s="18"/>
    </row>
    <row r="762" customHeight="1" spans="5:10">
      <c r="E762" s="18"/>
      <c r="G762" s="24"/>
      <c r="H762" s="18"/>
      <c r="I762" s="31"/>
      <c r="J762" s="18"/>
    </row>
    <row r="763" customHeight="1" spans="5:10">
      <c r="E763" s="18"/>
      <c r="G763" s="24"/>
      <c r="H763" s="18"/>
      <c r="I763" s="31"/>
      <c r="J763" s="18"/>
    </row>
    <row r="764" customHeight="1" spans="5:10">
      <c r="E764" s="18"/>
      <c r="G764" s="24"/>
      <c r="H764" s="18"/>
      <c r="I764" s="31"/>
      <c r="J764" s="18"/>
    </row>
    <row r="765" customHeight="1" spans="5:10">
      <c r="E765" s="18"/>
      <c r="G765" s="24"/>
      <c r="H765" s="18"/>
      <c r="I765" s="31"/>
      <c r="J765" s="18"/>
    </row>
    <row r="766" customHeight="1" spans="5:10">
      <c r="E766" s="18"/>
      <c r="G766" s="24"/>
      <c r="H766" s="18"/>
      <c r="I766" s="28"/>
      <c r="J766" s="18"/>
    </row>
    <row r="767" customHeight="1" spans="5:10">
      <c r="E767" s="18"/>
      <c r="G767" s="24"/>
      <c r="H767" s="18"/>
      <c r="I767" s="31"/>
      <c r="J767" s="18"/>
    </row>
    <row r="768" customHeight="1" spans="5:10">
      <c r="E768" s="18"/>
      <c r="G768" s="24"/>
      <c r="H768" s="18"/>
      <c r="I768" s="31"/>
      <c r="J768" s="18"/>
    </row>
  </sheetData>
  <sortState ref="D2:R1068">
    <sortCondition ref="D2:D1068"/>
  </sortState>
  <mergeCells count="1">
    <mergeCell ref="B1:J1"/>
  </mergeCells>
  <dataValidations count="1">
    <dataValidation type="list" allowBlank="1" showInputMessage="1" showErrorMessage="1" sqref="F346:F1048576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隐患汇总表</vt:lpstr>
      <vt:lpstr>数据</vt:lpstr>
      <vt:lpstr>隐患记录表2022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zhonghm</dc:creator>
  <cp:lastModifiedBy>WangShiGuo</cp:lastModifiedBy>
  <dcterms:created xsi:type="dcterms:W3CDTF">2015-06-18T07:45:00Z</dcterms:created>
  <cp:lastPrinted>2022-01-12T07:07:00Z</cp:lastPrinted>
  <dcterms:modified xsi:type="dcterms:W3CDTF">2022-07-26T08:45:54Z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1B3917DD1B5B4CB89189310EABCFF03E</vt:lpwstr>
  </property>
</Properties>
</file>